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3395" windowHeight="12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17" i="1" l="1"/>
  <c r="D316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82" i="1"/>
  <c r="D396" i="1" s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49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25" i="1"/>
  <c r="E394" i="1" l="1"/>
  <c r="E382" i="1"/>
  <c r="E393" i="1"/>
  <c r="E391" i="1"/>
  <c r="E389" i="1"/>
  <c r="E387" i="1"/>
  <c r="E385" i="1"/>
  <c r="E383" i="1"/>
  <c r="E392" i="1"/>
  <c r="E390" i="1"/>
  <c r="E388" i="1"/>
  <c r="E386" i="1"/>
  <c r="E384" i="1"/>
  <c r="G178" i="1"/>
  <c r="G179" i="1"/>
  <c r="H179" i="1" s="1"/>
  <c r="G180" i="1"/>
  <c r="G181" i="1"/>
  <c r="H181" i="1" s="1"/>
  <c r="G182" i="1"/>
  <c r="G183" i="1"/>
  <c r="H183" i="1" s="1"/>
  <c r="G184" i="1"/>
  <c r="G185" i="1"/>
  <c r="H185" i="1" s="1"/>
  <c r="G186" i="1"/>
  <c r="G187" i="1"/>
  <c r="H187" i="1" s="1"/>
  <c r="G188" i="1"/>
  <c r="G189" i="1"/>
  <c r="H189" i="1" s="1"/>
  <c r="G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77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H178" i="1"/>
  <c r="H180" i="1"/>
  <c r="H182" i="1"/>
  <c r="H184" i="1"/>
  <c r="H186" i="1"/>
  <c r="H188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54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30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05" i="1"/>
  <c r="H83" i="1"/>
  <c r="H84" i="1"/>
  <c r="H85" i="1"/>
  <c r="H86" i="1"/>
  <c r="H87" i="1"/>
  <c r="H88" i="1"/>
  <c r="H89" i="1"/>
  <c r="H90" i="1"/>
  <c r="H91" i="1"/>
  <c r="H92" i="1"/>
  <c r="H93" i="1"/>
  <c r="H94" i="1"/>
  <c r="H82" i="1"/>
  <c r="H60" i="1"/>
  <c r="H61" i="1"/>
  <c r="H62" i="1"/>
  <c r="H63" i="1"/>
  <c r="H64" i="1"/>
  <c r="H65" i="1"/>
  <c r="H66" i="1"/>
  <c r="H67" i="1"/>
  <c r="H68" i="1"/>
  <c r="H69" i="1"/>
  <c r="H70" i="1"/>
  <c r="H71" i="1"/>
  <c r="H59" i="1"/>
  <c r="H36" i="1"/>
  <c r="H37" i="1"/>
  <c r="H38" i="1"/>
  <c r="H39" i="1"/>
  <c r="H40" i="1"/>
  <c r="H41" i="1"/>
  <c r="H42" i="1"/>
  <c r="H43" i="1"/>
  <c r="H44" i="1"/>
  <c r="H45" i="1"/>
  <c r="H46" i="1"/>
  <c r="H35" i="1"/>
  <c r="H34" i="1"/>
  <c r="H12" i="1"/>
  <c r="H13" i="1"/>
  <c r="H14" i="1"/>
  <c r="H15" i="1"/>
  <c r="H16" i="1"/>
  <c r="H17" i="1"/>
  <c r="H18" i="1"/>
  <c r="H19" i="1"/>
  <c r="H20" i="1"/>
  <c r="H21" i="1"/>
  <c r="H22" i="1"/>
  <c r="H11" i="1"/>
  <c r="H10" i="1"/>
  <c r="F215" i="1"/>
  <c r="G203" i="1"/>
  <c r="G204" i="1"/>
  <c r="G205" i="1"/>
  <c r="G206" i="1"/>
  <c r="G207" i="1"/>
  <c r="G208" i="1"/>
  <c r="G209" i="1"/>
  <c r="G210" i="1"/>
  <c r="G211" i="1"/>
  <c r="G212" i="1"/>
  <c r="G213" i="1"/>
  <c r="G202" i="1"/>
  <c r="G201" i="1"/>
  <c r="F203" i="1"/>
  <c r="F204" i="1"/>
  <c r="F205" i="1"/>
  <c r="F206" i="1"/>
  <c r="F207" i="1"/>
  <c r="F208" i="1"/>
  <c r="F209" i="1"/>
  <c r="F210" i="1"/>
  <c r="F211" i="1"/>
  <c r="F212" i="1"/>
  <c r="F213" i="1"/>
  <c r="F202" i="1"/>
  <c r="F201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E396" i="1" l="1"/>
  <c r="H177" i="1"/>
  <c r="H213" i="1"/>
  <c r="H209" i="1"/>
  <c r="H207" i="1"/>
  <c r="H205" i="1"/>
  <c r="H212" i="1"/>
  <c r="H211" i="1"/>
  <c r="H210" i="1"/>
  <c r="H208" i="1"/>
  <c r="H206" i="1"/>
  <c r="H204" i="1"/>
  <c r="H203" i="1"/>
  <c r="H202" i="1"/>
  <c r="H201" i="1"/>
  <c r="D375" i="1"/>
  <c r="E362" i="1" s="1"/>
  <c r="E371" i="1" l="1"/>
  <c r="E367" i="1"/>
  <c r="E363" i="1"/>
  <c r="E364" i="1"/>
  <c r="E370" i="1"/>
  <c r="E366" i="1"/>
  <c r="E373" i="1"/>
  <c r="E369" i="1"/>
  <c r="E365" i="1"/>
  <c r="E361" i="1"/>
  <c r="E372" i="1"/>
  <c r="E368" i="1"/>
  <c r="E375" i="1" l="1"/>
  <c r="D332" i="1" l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54" i="1"/>
  <c r="D270" i="1"/>
  <c r="D271" i="1"/>
  <c r="D272" i="1"/>
  <c r="D273" i="1"/>
  <c r="D274" i="1"/>
  <c r="D275" i="1"/>
  <c r="D276" i="1"/>
  <c r="D277" i="1"/>
  <c r="D278" i="1"/>
  <c r="D279" i="1"/>
  <c r="D280" i="1"/>
  <c r="D269" i="1"/>
  <c r="D268" i="1"/>
  <c r="E344" i="1" l="1"/>
  <c r="E349" i="1"/>
  <c r="E347" i="1"/>
  <c r="E345" i="1"/>
  <c r="E343" i="1"/>
  <c r="E352" i="1"/>
  <c r="E350" i="1"/>
  <c r="E348" i="1"/>
  <c r="E346" i="1"/>
  <c r="E351" i="1"/>
  <c r="D334" i="1"/>
  <c r="E321" i="1" s="1"/>
  <c r="E332" i="1" l="1"/>
  <c r="E328" i="1"/>
  <c r="E330" i="1"/>
  <c r="E326" i="1"/>
  <c r="E322" i="1"/>
  <c r="E327" i="1"/>
  <c r="E331" i="1"/>
  <c r="E325" i="1"/>
  <c r="E324" i="1"/>
  <c r="E320" i="1"/>
  <c r="E323" i="1"/>
  <c r="E329" i="1"/>
  <c r="E334" i="1" l="1"/>
  <c r="E341" i="1"/>
  <c r="E342" i="1"/>
  <c r="E340" i="1"/>
  <c r="E354" i="1" l="1"/>
</calcChain>
</file>

<file path=xl/sharedStrings.xml><?xml version="1.0" encoding="utf-8"?>
<sst xmlns="http://schemas.openxmlformats.org/spreadsheetml/2006/main" count="439" uniqueCount="61">
  <si>
    <t>Northbound</t>
  </si>
  <si>
    <t>Southbound</t>
  </si>
  <si>
    <t>Total</t>
  </si>
  <si>
    <t>Boardings</t>
  </si>
  <si>
    <t>Alightings</t>
  </si>
  <si>
    <t>Westlake Station</t>
  </si>
  <si>
    <t>University Street Station</t>
  </si>
  <si>
    <t>Pioneer Street Station</t>
  </si>
  <si>
    <t>International District/Chinatown Station</t>
  </si>
  <si>
    <t>Stadium Station</t>
  </si>
  <si>
    <t>SODO Station</t>
  </si>
  <si>
    <t>Beacon Hill Station</t>
  </si>
  <si>
    <t>Mount Baker Station</t>
  </si>
  <si>
    <t>Columbia City Station</t>
  </si>
  <si>
    <t>Othello Station</t>
  </si>
  <si>
    <t>Rainier Beach Station</t>
  </si>
  <si>
    <t>Tukwila/International Blvd Station</t>
  </si>
  <si>
    <t>SeaTac/Airport Station</t>
  </si>
  <si>
    <t>Central Link light rail</t>
  </si>
  <si>
    <t>Weekday Station Activity</t>
  </si>
  <si>
    <t>Oct 1st, 2011 to Feb 17th, 2012</t>
  </si>
  <si>
    <t>(Service Change Period D)</t>
  </si>
  <si>
    <t>Feb 6th, 2010 to June 11th, 2010</t>
  </si>
  <si>
    <t>Sep 29th, 2012 to Feb 15th, 2013</t>
  </si>
  <si>
    <t>(Service Change Period 19)</t>
  </si>
  <si>
    <t>Feb 18th, 2012 to June 8th, 2012</t>
  </si>
  <si>
    <t>D</t>
  </si>
  <si>
    <t>% Change</t>
  </si>
  <si>
    <t>% Total</t>
  </si>
  <si>
    <t>B+A</t>
  </si>
  <si>
    <t>June 12th, 2010 to Oct 1st, 2010</t>
  </si>
  <si>
    <t>(Service Change Period E)</t>
  </si>
  <si>
    <t>(Service Change Period F)</t>
  </si>
  <si>
    <t>Oct 2nd, 2010 to Feb 4th, 2011</t>
  </si>
  <si>
    <t>E to 20 Growth - Boardings</t>
  </si>
  <si>
    <t>E</t>
  </si>
  <si>
    <t>(Service Change Period 18)</t>
  </si>
  <si>
    <t>(Service Change Period 16)</t>
  </si>
  <si>
    <t>Feb 5th, 2011 to June 10th, 2011</t>
  </si>
  <si>
    <t>(Service Change Period 17)</t>
  </si>
  <si>
    <t>19 - Station % of Trips</t>
  </si>
  <si>
    <t>D - Station % of Trips</t>
  </si>
  <si>
    <t>(Service Change Period 20)</t>
  </si>
  <si>
    <t>Created by Matthew Johnson for Seattle Transit Blog.  Data provided by Bruce Gray at Sound Transit.</t>
  </si>
  <si>
    <t>(Service Change Period 15)</t>
  </si>
  <si>
    <t>June 11th, 2011 to Sep 30th, 2011</t>
  </si>
  <si>
    <t>June 9th, 2012 to Sep 28th, 2012</t>
  </si>
  <si>
    <t>17 to 20 Growth - Boardings</t>
  </si>
  <si>
    <t>D to 19 Growth - B+A</t>
  </si>
  <si>
    <t xml:space="preserve">Columbia City - Boardings </t>
  </si>
  <si>
    <t>F</t>
  </si>
  <si>
    <t>20 - Station % of Trips - Weekdays</t>
  </si>
  <si>
    <t>20 - Station % of Trips - Weekends</t>
  </si>
  <si>
    <t>Saturday Station Activity</t>
  </si>
  <si>
    <t>Sep 29th, 2012 to Feb 15th 2013</t>
  </si>
  <si>
    <t>Sunday Station Activity</t>
  </si>
  <si>
    <t>Sat B+A</t>
  </si>
  <si>
    <t>Sun B+A</t>
  </si>
  <si>
    <t>Weekend B+A</t>
  </si>
  <si>
    <t>Median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</si>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</sst>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3" fontId="0" fillId="0" borderId="1" xfId="0" applyNumberFormat="1" applyBorder="1"/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Fill="1" applyBorder="1" applyAlignment="1">
      <alignment horizontal="right"/>
    </xf>
    <xf numFmtId="9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Sheet1!$A$268:$A$280</c:f>
              <c:strCache>
                <c:ptCount val="13"/>
                <c:pt idx="0">
                  <c:v>Westlake Station</c:v>
                </c:pt>
                <c:pt idx="1">
                  <c:v>University Street Station</c:v>
                </c:pt>
                <c:pt idx="2">
                  <c:v>Pioneer Street Station</c:v>
                </c:pt>
                <c:pt idx="3">
                  <c:v>International District/Chinatown Station</c:v>
                </c:pt>
                <c:pt idx="4">
                  <c:v>Stadium Station</c:v>
                </c:pt>
                <c:pt idx="5">
                  <c:v>SODO Station</c:v>
                </c:pt>
                <c:pt idx="6">
                  <c:v>Beacon Hill Station</c:v>
                </c:pt>
                <c:pt idx="7">
                  <c:v>Mount Baker Station</c:v>
                </c:pt>
                <c:pt idx="8">
                  <c:v>Columbia City Station</c:v>
                </c:pt>
                <c:pt idx="9">
                  <c:v>Othello Station</c:v>
                </c:pt>
                <c:pt idx="10">
                  <c:v>Rainier Beach Station</c:v>
                </c:pt>
                <c:pt idx="11">
                  <c:v>Tukwila/International Blvd Station</c:v>
                </c:pt>
                <c:pt idx="12">
                  <c:v>SeaTac/Airport Station</c:v>
                </c:pt>
              </c:strCache>
            </c:strRef>
          </c:cat>
          <c:val>
            <c:numRef>
              <c:f>Sheet1!$D$268:$D$280</c:f>
              <c:numCache>
                <c:formatCode>0%</c:formatCode>
                <c:ptCount val="13"/>
                <c:pt idx="0">
                  <c:v>0.28049333454248665</c:v>
                </c:pt>
                <c:pt idx="1">
                  <c:v>0.44703595724003886</c:v>
                </c:pt>
                <c:pt idx="2">
                  <c:v>6.8072512023677395E-2</c:v>
                </c:pt>
                <c:pt idx="3">
                  <c:v>6.1281337047353758E-2</c:v>
                </c:pt>
                <c:pt idx="4">
                  <c:v>0.49642857142857144</c:v>
                </c:pt>
                <c:pt idx="5">
                  <c:v>0.30183435241800999</c:v>
                </c:pt>
                <c:pt idx="6">
                  <c:v>8.0832332933173268E-2</c:v>
                </c:pt>
                <c:pt idx="7">
                  <c:v>-0.17851329354313619</c:v>
                </c:pt>
                <c:pt idx="8">
                  <c:v>0.39391086001255493</c:v>
                </c:pt>
                <c:pt idx="9">
                  <c:v>0.4625065547981122</c:v>
                </c:pt>
                <c:pt idx="10">
                  <c:v>0.29933665008291876</c:v>
                </c:pt>
                <c:pt idx="11">
                  <c:v>0.17333014124970075</c:v>
                </c:pt>
                <c:pt idx="12">
                  <c:v>0.44442487229170335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57760"/>
        <c:axId val="103159296"/>
      </c:barChart>
      <c:catAx>
        <c:axId val="103157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3159296"/>
        <c:crosses val="autoZero"/>
        <c:auto val="1"/>
        <c:lblAlgn val="ctr"/>
        <c:lblOffset val="100"/>
        <c:noMultiLvlLbl val="0"/>
      </c:catAx>
      <c:valAx>
        <c:axId val="1031592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157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Trips</a:t>
            </a:r>
            <a:r>
              <a:rPr lang="en-US" baseline="0"/>
              <a:t> by Station - Weekdays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Sheet1!$A$361:$A$373</c:f>
              <c:strCache>
                <c:ptCount val="13"/>
                <c:pt idx="0">
                  <c:v>Westlake Station</c:v>
                </c:pt>
                <c:pt idx="1">
                  <c:v>University Street Station</c:v>
                </c:pt>
                <c:pt idx="2">
                  <c:v>Pioneer Street Station</c:v>
                </c:pt>
                <c:pt idx="3">
                  <c:v>International District/Chinatown Station</c:v>
                </c:pt>
                <c:pt idx="4">
                  <c:v>Stadium Station</c:v>
                </c:pt>
                <c:pt idx="5">
                  <c:v>SODO Station</c:v>
                </c:pt>
                <c:pt idx="6">
                  <c:v>Beacon Hill Station</c:v>
                </c:pt>
                <c:pt idx="7">
                  <c:v>Mount Baker Station</c:v>
                </c:pt>
                <c:pt idx="8">
                  <c:v>Columbia City Station</c:v>
                </c:pt>
                <c:pt idx="9">
                  <c:v>Othello Station</c:v>
                </c:pt>
                <c:pt idx="10">
                  <c:v>Rainier Beach Station</c:v>
                </c:pt>
                <c:pt idx="11">
                  <c:v>Tukwila/International Blvd Station</c:v>
                </c:pt>
                <c:pt idx="12">
                  <c:v>SeaTac/Airport Station</c:v>
                </c:pt>
              </c:strCache>
            </c:strRef>
          </c:cat>
          <c:val>
            <c:numRef>
              <c:f>Sheet1!$E$361:$E$373</c:f>
              <c:numCache>
                <c:formatCode>0%</c:formatCode>
                <c:ptCount val="13"/>
                <c:pt idx="0">
                  <c:v>0.19555890538033396</c:v>
                </c:pt>
                <c:pt idx="1">
                  <c:v>7.7322974644403214E-2</c:v>
                </c:pt>
                <c:pt idx="2">
                  <c:v>6.3118429189857758E-2</c:v>
                </c:pt>
                <c:pt idx="3">
                  <c:v>9.3595392702535557E-2</c:v>
                </c:pt>
                <c:pt idx="4">
                  <c:v>2.0234230055658626E-2</c:v>
                </c:pt>
                <c:pt idx="5">
                  <c:v>3.312461348175634E-2</c:v>
                </c:pt>
                <c:pt idx="6">
                  <c:v>6.2751236858379716E-2</c:v>
                </c:pt>
                <c:pt idx="7">
                  <c:v>5.9504483611626469E-2</c:v>
                </c:pt>
                <c:pt idx="8">
                  <c:v>5.3030303030303032E-2</c:v>
                </c:pt>
                <c:pt idx="9">
                  <c:v>6.0818645640074213E-2</c:v>
                </c:pt>
                <c:pt idx="10">
                  <c:v>4.444959802102659E-2</c:v>
                </c:pt>
                <c:pt idx="11">
                  <c:v>8.7140538033395179E-2</c:v>
                </c:pt>
                <c:pt idx="12">
                  <c:v>0.14935064935064934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Growth - Winter 2012 to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Growth</c:v>
          </c:tx>
          <c:invertIfNegative val="0"/>
          <c:cat>
            <c:strRef>
              <c:f>Sheet1!$A$303:$A$315</c:f>
              <c:strCache>
                <c:ptCount val="13"/>
                <c:pt idx="0">
                  <c:v>Westlake Station</c:v>
                </c:pt>
                <c:pt idx="1">
                  <c:v>University Street Station</c:v>
                </c:pt>
                <c:pt idx="2">
                  <c:v>Pioneer Street Station</c:v>
                </c:pt>
                <c:pt idx="3">
                  <c:v>International District/Chinatown Station</c:v>
                </c:pt>
                <c:pt idx="4">
                  <c:v>Stadium Station</c:v>
                </c:pt>
                <c:pt idx="5">
                  <c:v>SODO Station</c:v>
                </c:pt>
                <c:pt idx="6">
                  <c:v>Beacon Hill Station</c:v>
                </c:pt>
                <c:pt idx="7">
                  <c:v>Mount Baker Station</c:v>
                </c:pt>
                <c:pt idx="8">
                  <c:v>Columbia City Station</c:v>
                </c:pt>
                <c:pt idx="9">
                  <c:v>Othello Station</c:v>
                </c:pt>
                <c:pt idx="10">
                  <c:v>Rainier Beach Station</c:v>
                </c:pt>
                <c:pt idx="11">
                  <c:v>Tukwila/International Blvd Station</c:v>
                </c:pt>
                <c:pt idx="12">
                  <c:v>SeaTac/Airport Station</c:v>
                </c:pt>
              </c:strCache>
            </c:strRef>
          </c:cat>
          <c:val>
            <c:numRef>
              <c:f>Sheet1!$D$303:$D$315</c:f>
              <c:numCache>
                <c:formatCode>0%</c:formatCode>
                <c:ptCount val="13"/>
                <c:pt idx="0">
                  <c:v>0.11480362537764351</c:v>
                </c:pt>
                <c:pt idx="1">
                  <c:v>0.13664278403275332</c:v>
                </c:pt>
                <c:pt idx="2">
                  <c:v>0.12066831683168316</c:v>
                </c:pt>
                <c:pt idx="3">
                  <c:v>9.7285067873303169E-2</c:v>
                </c:pt>
                <c:pt idx="4">
                  <c:v>4.048582995951417E-2</c:v>
                </c:pt>
                <c:pt idx="5">
                  <c:v>0.1191827468785471</c:v>
                </c:pt>
                <c:pt idx="6">
                  <c:v>0.12191958495460441</c:v>
                </c:pt>
                <c:pt idx="7">
                  <c:v>0.1093847110006215</c:v>
                </c:pt>
                <c:pt idx="8">
                  <c:v>0.13390928725701945</c:v>
                </c:pt>
                <c:pt idx="9">
                  <c:v>0.13965406790518897</c:v>
                </c:pt>
                <c:pt idx="10">
                  <c:v>5.7044079515989631E-2</c:v>
                </c:pt>
                <c:pt idx="11">
                  <c:v>6.1752034466251798E-2</c:v>
                </c:pt>
                <c:pt idx="12">
                  <c:v>2.9953351338080039E-2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50496"/>
        <c:axId val="31852032"/>
      </c:barChart>
      <c:catAx>
        <c:axId val="31850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1852032"/>
        <c:crosses val="autoZero"/>
        <c:auto val="1"/>
        <c:lblAlgn val="ctr"/>
        <c:lblOffset val="100"/>
        <c:noMultiLvlLbl val="0"/>
      </c:catAx>
      <c:valAx>
        <c:axId val="3185203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31850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Sheet1!$B$401:$B$409</c:f>
              <c:numCache>
                <c:formatCode>#,##0</c:formatCode>
                <c:ptCount val="9"/>
                <c:pt idx="0">
                  <c:v>958</c:v>
                </c:pt>
                <c:pt idx="1">
                  <c:v>1103</c:v>
                </c:pt>
                <c:pt idx="2">
                  <c:v>1066</c:v>
                </c:pt>
                <c:pt idx="3">
                  <c:v>1081</c:v>
                </c:pt>
                <c:pt idx="4" formatCode="General">
                  <c:v>1190</c:v>
                </c:pt>
                <c:pt idx="5">
                  <c:v>1203</c:v>
                </c:pt>
                <c:pt idx="6" formatCode="General">
                  <c:v>1243</c:v>
                </c:pt>
                <c:pt idx="7" formatCode="General">
                  <c:v>1667</c:v>
                </c:pt>
                <c:pt idx="8">
                  <c:v>1389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76224"/>
        <c:axId val="31877760"/>
      </c:barChart>
      <c:catAx>
        <c:axId val="31876224"/>
        <c:scaling>
          <c:orientation val="minMax"/>
        </c:scaling>
        <c:delete val="0"/>
        <c:axPos val="b"/>
        <c:majorTickMark val="out"/>
        <c:minorTickMark val="none"/>
        <c:tickLblPos val="nextTo"/>
        <c:crossAx val="31877760"/>
        <c:crosses val="autoZero"/>
        <c:auto val="1"/>
        <c:lblAlgn val="ctr"/>
        <c:lblOffset val="100"/>
        <c:noMultiLvlLbl val="0"/>
      </c:catAx>
      <c:valAx>
        <c:axId val="31877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876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Sheet1!$A$285:$A$297</c:f>
              <c:strCache>
                <c:ptCount val="13"/>
                <c:pt idx="0">
                  <c:v>Westlake Station</c:v>
                </c:pt>
                <c:pt idx="1">
                  <c:v>University Street Station</c:v>
                </c:pt>
                <c:pt idx="2">
                  <c:v>Pioneer Street Station</c:v>
                </c:pt>
                <c:pt idx="3">
                  <c:v>International District/Chinatown Station</c:v>
                </c:pt>
                <c:pt idx="4">
                  <c:v>Stadium Station</c:v>
                </c:pt>
                <c:pt idx="5">
                  <c:v>SODO Station</c:v>
                </c:pt>
                <c:pt idx="6">
                  <c:v>Beacon Hill Station</c:v>
                </c:pt>
                <c:pt idx="7">
                  <c:v>Mount Baker Station</c:v>
                </c:pt>
                <c:pt idx="8">
                  <c:v>Columbia City Station</c:v>
                </c:pt>
                <c:pt idx="9">
                  <c:v>Othello Station</c:v>
                </c:pt>
                <c:pt idx="10">
                  <c:v>Rainier Beach Station</c:v>
                </c:pt>
                <c:pt idx="11">
                  <c:v>Tukwila/International Blvd Station</c:v>
                </c:pt>
                <c:pt idx="12">
                  <c:v>SeaTac/Airport Station</c:v>
                </c:pt>
              </c:strCache>
            </c:strRef>
          </c:cat>
          <c:val>
            <c:numRef>
              <c:f>Sheet1!$D$285:$D$297</c:f>
              <c:numCache>
                <c:formatCode>0%</c:formatCode>
                <c:ptCount val="13"/>
                <c:pt idx="0">
                  <c:v>5.7968277945619338E-2</c:v>
                </c:pt>
                <c:pt idx="1">
                  <c:v>0.13715455475946775</c:v>
                </c:pt>
                <c:pt idx="2">
                  <c:v>5.6930693069306933E-2</c:v>
                </c:pt>
                <c:pt idx="3">
                  <c:v>0.11357466063348416</c:v>
                </c:pt>
                <c:pt idx="4">
                  <c:v>-0.64372469635627527</c:v>
                </c:pt>
                <c:pt idx="5">
                  <c:v>0.23269012485811577</c:v>
                </c:pt>
                <c:pt idx="6">
                  <c:v>0.25810635538262</c:v>
                </c:pt>
                <c:pt idx="7">
                  <c:v>0.30826600372902424</c:v>
                </c:pt>
                <c:pt idx="8">
                  <c:v>0.20590352771778259</c:v>
                </c:pt>
                <c:pt idx="9">
                  <c:v>0.28891736066623958</c:v>
                </c:pt>
                <c:pt idx="10">
                  <c:v>0.20138288677614521</c:v>
                </c:pt>
                <c:pt idx="11">
                  <c:v>2.9200574437529919E-2</c:v>
                </c:pt>
                <c:pt idx="12">
                  <c:v>-9.4033881659710286E-2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07008"/>
        <c:axId val="31916032"/>
      </c:barChart>
      <c:catAx>
        <c:axId val="9850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31916032"/>
        <c:crosses val="autoZero"/>
        <c:auto val="1"/>
        <c:lblAlgn val="ctr"/>
        <c:lblOffset val="100"/>
        <c:noMultiLvlLbl val="0"/>
      </c:catAx>
      <c:valAx>
        <c:axId val="31916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8507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Trips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Service Period D</c:v>
          </c:tx>
          <c:invertIfNegative val="0"/>
          <c:cat>
            <c:strRef>
              <c:f>Sheet1!$A$320:$A$332</c:f>
              <c:strCache>
                <c:ptCount val="13"/>
                <c:pt idx="0">
                  <c:v>Westlake Station</c:v>
                </c:pt>
                <c:pt idx="1">
                  <c:v>University Street Station</c:v>
                </c:pt>
                <c:pt idx="2">
                  <c:v>Pioneer Street Station</c:v>
                </c:pt>
                <c:pt idx="3">
                  <c:v>International District/Chinatown Station</c:v>
                </c:pt>
                <c:pt idx="4">
                  <c:v>Stadium Station</c:v>
                </c:pt>
                <c:pt idx="5">
                  <c:v>SODO Station</c:v>
                </c:pt>
                <c:pt idx="6">
                  <c:v>Beacon Hill Station</c:v>
                </c:pt>
                <c:pt idx="7">
                  <c:v>Mount Baker Station</c:v>
                </c:pt>
                <c:pt idx="8">
                  <c:v>Columbia City Station</c:v>
                </c:pt>
                <c:pt idx="9">
                  <c:v>Othello Station</c:v>
                </c:pt>
                <c:pt idx="10">
                  <c:v>Rainier Beach Station</c:v>
                </c:pt>
                <c:pt idx="11">
                  <c:v>Tukwila/International Blvd Station</c:v>
                </c:pt>
                <c:pt idx="12">
                  <c:v>SeaTac/Airport Station</c:v>
                </c:pt>
              </c:strCache>
            </c:strRef>
          </c:cat>
          <c:val>
            <c:numRef>
              <c:f>Sheet1!$E$320:$E$332</c:f>
              <c:numCache>
                <c:formatCode>0%</c:formatCode>
                <c:ptCount val="13"/>
                <c:pt idx="0">
                  <c:v>0.20121224417336614</c:v>
                </c:pt>
                <c:pt idx="1">
                  <c:v>7.2151352996373416E-2</c:v>
                </c:pt>
                <c:pt idx="2">
                  <c:v>6.3883746290989321E-2</c:v>
                </c:pt>
                <c:pt idx="3">
                  <c:v>9.4012325327787777E-2</c:v>
                </c:pt>
                <c:pt idx="4">
                  <c:v>3.2182800334761986E-2</c:v>
                </c:pt>
                <c:pt idx="5">
                  <c:v>3.1853110496817223E-2</c:v>
                </c:pt>
                <c:pt idx="6">
                  <c:v>5.8253658289163346E-2</c:v>
                </c:pt>
                <c:pt idx="7">
                  <c:v>5.5083563693540616E-2</c:v>
                </c:pt>
                <c:pt idx="8">
                  <c:v>4.8971621313179982E-2</c:v>
                </c:pt>
                <c:pt idx="9">
                  <c:v>5.198955136821283E-2</c:v>
                </c:pt>
                <c:pt idx="10">
                  <c:v>4.2859678932819355E-2</c:v>
                </c:pt>
                <c:pt idx="11">
                  <c:v>8.7570693109482386E-2</c:v>
                </c:pt>
                <c:pt idx="12">
                  <c:v>0.15997565367350561</c:v>
                </c:pt>
              </c:numCache>
            </c:numRef>
          </c:val>
        </c:ser>
        <c:ser>
          <c:idx val="1"/>
          <c:order val="1"/>
          <c:tx>
            <c:v>Service Period 19</c:v>
          </c:tx>
          <c:invertIfNegative val="0"/>
          <c:val>
            <c:numRef>
              <c:f>Sheet1!$E$340:$E$352</c:f>
              <c:numCache>
                <c:formatCode>0%</c:formatCode>
                <c:ptCount val="13"/>
                <c:pt idx="0">
                  <c:v>0.19541716878145601</c:v>
                </c:pt>
                <c:pt idx="1">
                  <c:v>9.1178138512795062E-2</c:v>
                </c:pt>
                <c:pt idx="2">
                  <c:v>4.790175090380662E-2</c:v>
                </c:pt>
                <c:pt idx="3">
                  <c:v>6.9982987169490321E-2</c:v>
                </c:pt>
                <c:pt idx="4">
                  <c:v>4.4658680087899624E-2</c:v>
                </c:pt>
                <c:pt idx="5">
                  <c:v>3.1881335507195012E-2</c:v>
                </c:pt>
                <c:pt idx="6">
                  <c:v>4.4286524420500462E-2</c:v>
                </c:pt>
                <c:pt idx="7">
                  <c:v>3.2661090238888496E-2</c:v>
                </c:pt>
                <c:pt idx="8">
                  <c:v>5.6461331253987383E-2</c:v>
                </c:pt>
                <c:pt idx="9">
                  <c:v>6.7590557879067134E-2</c:v>
                </c:pt>
                <c:pt idx="10">
                  <c:v>4.2744736655561069E-2</c:v>
                </c:pt>
                <c:pt idx="11">
                  <c:v>7.4023534415538383E-2</c:v>
                </c:pt>
                <c:pt idx="12">
                  <c:v>0.20121216417381441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32800"/>
        <c:axId val="31934336"/>
      </c:barChart>
      <c:catAx>
        <c:axId val="31932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31934336"/>
        <c:crosses val="autoZero"/>
        <c:auto val="1"/>
        <c:lblAlgn val="ctr"/>
        <c:lblOffset val="100"/>
        <c:noMultiLvlLbl val="0"/>
      </c:catAx>
      <c:valAx>
        <c:axId val="3193433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31932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% of Trips by Station - Weekends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Sheet1!$A$382:$A$394</c:f>
              <c:strCache>
                <c:ptCount val="13"/>
                <c:pt idx="0">
                  <c:v>Westlake Station</c:v>
                </c:pt>
                <c:pt idx="1">
                  <c:v>University Street Station</c:v>
                </c:pt>
                <c:pt idx="2">
                  <c:v>Pioneer Street Station</c:v>
                </c:pt>
                <c:pt idx="3">
                  <c:v>International District/Chinatown Station</c:v>
                </c:pt>
                <c:pt idx="4">
                  <c:v>Stadium Station</c:v>
                </c:pt>
                <c:pt idx="5">
                  <c:v>SODO Station</c:v>
                </c:pt>
                <c:pt idx="6">
                  <c:v>Beacon Hill Station</c:v>
                </c:pt>
                <c:pt idx="7">
                  <c:v>Mount Baker Station</c:v>
                </c:pt>
                <c:pt idx="8">
                  <c:v>Columbia City Station</c:v>
                </c:pt>
                <c:pt idx="9">
                  <c:v>Othello Station</c:v>
                </c:pt>
                <c:pt idx="10">
                  <c:v>Rainier Beach Station</c:v>
                </c:pt>
                <c:pt idx="11">
                  <c:v>Tukwila/International Blvd Station</c:v>
                </c:pt>
                <c:pt idx="12">
                  <c:v>SeaTac/Airport Station</c:v>
                </c:pt>
              </c:strCache>
            </c:strRef>
          </c:cat>
          <c:val>
            <c:numRef>
              <c:f>Sheet1!$E$382:$E$394</c:f>
              <c:numCache>
                <c:formatCode>0%</c:formatCode>
                <c:ptCount val="13"/>
                <c:pt idx="0">
                  <c:v>0.22342218249490789</c:v>
                </c:pt>
                <c:pt idx="1">
                  <c:v>5.7793473323271248E-2</c:v>
                </c:pt>
                <c:pt idx="2">
                  <c:v>4.435619770525915E-2</c:v>
                </c:pt>
                <c:pt idx="3">
                  <c:v>9.6376185103234036E-2</c:v>
                </c:pt>
                <c:pt idx="4">
                  <c:v>3.6340723590697947E-2</c:v>
                </c:pt>
                <c:pt idx="5">
                  <c:v>2.1042451240420264E-2</c:v>
                </c:pt>
                <c:pt idx="6">
                  <c:v>5.1316618554283953E-2</c:v>
                </c:pt>
                <c:pt idx="7">
                  <c:v>4.126430549653444E-2</c:v>
                </c:pt>
                <c:pt idx="8">
                  <c:v>4.4151048459182628E-2</c:v>
                </c:pt>
                <c:pt idx="9">
                  <c:v>5.2796623829550283E-2</c:v>
                </c:pt>
                <c:pt idx="10">
                  <c:v>3.6311416555544158E-2</c:v>
                </c:pt>
                <c:pt idx="11">
                  <c:v>0.10695602479375174</c:v>
                </c:pt>
                <c:pt idx="12">
                  <c:v>0.18787274885336225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Trips by Station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Weekday</c:v>
          </c:tx>
          <c:invertIfNegative val="0"/>
          <c:cat>
            <c:strRef>
              <c:f>Sheet1!$A$382:$A$394</c:f>
              <c:strCache>
                <c:ptCount val="13"/>
                <c:pt idx="0">
                  <c:v>Westlake Station</c:v>
                </c:pt>
                <c:pt idx="1">
                  <c:v>University Street Station</c:v>
                </c:pt>
                <c:pt idx="2">
                  <c:v>Pioneer Street Station</c:v>
                </c:pt>
                <c:pt idx="3">
                  <c:v>International District/Chinatown Station</c:v>
                </c:pt>
                <c:pt idx="4">
                  <c:v>Stadium Station</c:v>
                </c:pt>
                <c:pt idx="5">
                  <c:v>SODO Station</c:v>
                </c:pt>
                <c:pt idx="6">
                  <c:v>Beacon Hill Station</c:v>
                </c:pt>
                <c:pt idx="7">
                  <c:v>Mount Baker Station</c:v>
                </c:pt>
                <c:pt idx="8">
                  <c:v>Columbia City Station</c:v>
                </c:pt>
                <c:pt idx="9">
                  <c:v>Othello Station</c:v>
                </c:pt>
                <c:pt idx="10">
                  <c:v>Rainier Beach Station</c:v>
                </c:pt>
                <c:pt idx="11">
                  <c:v>Tukwila/International Blvd Station</c:v>
                </c:pt>
                <c:pt idx="12">
                  <c:v>SeaTac/Airport Station</c:v>
                </c:pt>
              </c:strCache>
            </c:strRef>
          </c:cat>
          <c:val>
            <c:numRef>
              <c:f>Sheet1!$E$361:$E$373</c:f>
              <c:numCache>
                <c:formatCode>0%</c:formatCode>
                <c:ptCount val="13"/>
                <c:pt idx="0">
                  <c:v>0.19555890538033396</c:v>
                </c:pt>
                <c:pt idx="1">
                  <c:v>7.7322974644403214E-2</c:v>
                </c:pt>
                <c:pt idx="2">
                  <c:v>6.3118429189857758E-2</c:v>
                </c:pt>
                <c:pt idx="3">
                  <c:v>9.3595392702535557E-2</c:v>
                </c:pt>
                <c:pt idx="4">
                  <c:v>2.0234230055658626E-2</c:v>
                </c:pt>
                <c:pt idx="5">
                  <c:v>3.312461348175634E-2</c:v>
                </c:pt>
                <c:pt idx="6">
                  <c:v>6.2751236858379716E-2</c:v>
                </c:pt>
                <c:pt idx="7">
                  <c:v>5.9504483611626469E-2</c:v>
                </c:pt>
                <c:pt idx="8">
                  <c:v>5.3030303030303032E-2</c:v>
                </c:pt>
                <c:pt idx="9">
                  <c:v>6.0818645640074213E-2</c:v>
                </c:pt>
                <c:pt idx="10">
                  <c:v>4.444959802102659E-2</c:v>
                </c:pt>
                <c:pt idx="11">
                  <c:v>8.7140538033395179E-2</c:v>
                </c:pt>
                <c:pt idx="12">
                  <c:v>0.14935064935064934</c:v>
                </c:pt>
              </c:numCache>
            </c:numRef>
          </c:val>
        </c:ser>
        <c:ser>
          <c:idx val="1"/>
          <c:order val="1"/>
          <c:tx>
            <c:v>Weekend</c:v>
          </c:tx>
          <c:invertIfNegative val="0"/>
          <c:val>
            <c:numRef>
              <c:f>Sheet1!$E$382:$E$394</c:f>
              <c:numCache>
                <c:formatCode>0%</c:formatCode>
                <c:ptCount val="13"/>
                <c:pt idx="0">
                  <c:v>0.22342218249490789</c:v>
                </c:pt>
                <c:pt idx="1">
                  <c:v>5.7793473323271248E-2</c:v>
                </c:pt>
                <c:pt idx="2">
                  <c:v>4.435619770525915E-2</c:v>
                </c:pt>
                <c:pt idx="3">
                  <c:v>9.6376185103234036E-2</c:v>
                </c:pt>
                <c:pt idx="4">
                  <c:v>3.6340723590697947E-2</c:v>
                </c:pt>
                <c:pt idx="5">
                  <c:v>2.1042451240420264E-2</c:v>
                </c:pt>
                <c:pt idx="6">
                  <c:v>5.1316618554283953E-2</c:v>
                </c:pt>
                <c:pt idx="7">
                  <c:v>4.126430549653444E-2</c:v>
                </c:pt>
                <c:pt idx="8">
                  <c:v>4.4151048459182628E-2</c:v>
                </c:pt>
                <c:pt idx="9">
                  <c:v>5.2796623829550283E-2</c:v>
                </c:pt>
                <c:pt idx="10">
                  <c:v>3.6311416555544158E-2</c:v>
                </c:pt>
                <c:pt idx="11">
                  <c:v>0.10695602479375174</c:v>
                </c:pt>
                <c:pt idx="12">
                  <c:v>0.18787274885336225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54496"/>
        <c:axId val="106556032"/>
      </c:barChart>
      <c:catAx>
        <c:axId val="106554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06556032"/>
        <c:crosses val="autoZero"/>
        <c:auto val="1"/>
        <c:lblAlgn val="ctr"/>
        <c:lblOffset val="100"/>
        <c:noMultiLvlLbl val="0"/>
      </c:catAx>
      <c:valAx>
        <c:axId val="10655603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06554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457760</xdr:colOff>
      <xdr:row>265</xdr:row>
      <xdr:rowOff>84884</xdr:rowOff>
    </xdr:from>
    <xdr:to>
      <xdr:col>11</xdr:col>
      <xdr:colOff>440952</xdr:colOff>
      <xdr:row>279</xdr:row>
      <xdr:rowOff>161084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135593</xdr:colOff>
      <xdr:row>357</xdr:row>
      <xdr:rowOff>56032</xdr:rowOff>
    </xdr:from>
    <xdr:to>
      <xdr:col>17</xdr:col>
      <xdr:colOff>179294</xdr:colOff>
      <xdr:row>382</xdr:row>
      <xdr:rowOff>89648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356907</xdr:colOff>
      <xdr:row>301</xdr:row>
      <xdr:rowOff>59671</xdr:rowOff>
    </xdr:from>
    <xdr:to>
      <xdr:col>11</xdr:col>
      <xdr:colOff>340099</xdr:colOff>
      <xdr:row>315</xdr:row>
      <xdr:rowOff>135871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2303371</xdr:colOff>
      <xdr:row>411</xdr:row>
      <xdr:rowOff>126346</xdr:rowOff>
    </xdr:from>
    <xdr:to>
      <xdr:col>7</xdr:col>
      <xdr:colOff>149600</xdr:colOff>
      <xdr:row>426</xdr:row>
      <xdr:rowOff>12046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356906</xdr:colOff>
      <xdr:row>283</xdr:row>
      <xdr:rowOff>64713</xdr:rowOff>
    </xdr:from>
    <xdr:to>
      <xdr:col>11</xdr:col>
      <xdr:colOff>340098</xdr:colOff>
      <xdr:row>298</xdr:row>
      <xdr:rowOff>140913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403412</xdr:colOff>
      <xdr:row>338</xdr:row>
      <xdr:rowOff>57150</xdr:rowOff>
    </xdr:from>
    <xdr:to>
      <xdr:col>14</xdr:col>
      <xdr:colOff>22412</xdr:colOff>
      <xdr:row>352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128868</xdr:colOff>
      <xdr:row>383</xdr:row>
      <xdr:rowOff>45944</xdr:rowOff>
    </xdr:from>
    <xdr:to>
      <xdr:col>17</xdr:col>
      <xdr:colOff>172795</xdr:colOff>
      <xdr:row>408</xdr:row>
      <xdr:rowOff>84044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333375</xdr:colOff>
      <xdr:row>368</xdr:row>
      <xdr:rowOff>180975</xdr:rowOff>
    </xdr:from>
    <xdr:to>
      <xdr:col>25</xdr:col>
      <xdr:colOff>28575</xdr:colOff>
      <xdr:row>383</xdr:row>
      <xdr:rowOff>119062</xdr:rowOff>
    </xdr:to>
    <xdr:graphicFrame macro="">
      <xdr:nvGraphicFramePr>
        <xdr:cNvPr id="10" name="Chart 9" title="% of Trips by Stat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9"/>
  <sheetViews>
    <sheetView tabSelected="1" topLeftCell="A288" zoomScaleNormal="100" workbookViewId="0">
      <selection activeCell="E386" sqref="E386"/>
    </sheetView>
  </sheetViews>
  <sheetFormatPr defaultRowHeight="15" x14ac:dyDescent="0.25"/>
  <cols>
    <col min="1" max="1" width="36.28515625" customWidth="1"/>
    <col min="2" max="7" width="10.7109375" customWidth="1"/>
  </cols>
  <sheetData>
    <row r="1" spans="1:8" ht="42" customHeight="1" x14ac:dyDescent="0.35">
      <c r="A1" s="24" t="s">
        <v>43</v>
      </c>
      <c r="B1" s="24"/>
      <c r="C1" s="24"/>
      <c r="D1" s="24"/>
      <c r="E1" s="24"/>
      <c r="F1" s="24"/>
    </row>
    <row r="2" spans="1:8" ht="14.25" customHeight="1" x14ac:dyDescent="0.25"/>
    <row r="4" spans="1:8" x14ac:dyDescent="0.25">
      <c r="A4" s="11" t="s">
        <v>18</v>
      </c>
      <c r="B4" s="7"/>
      <c r="C4" s="7"/>
      <c r="D4" s="7"/>
      <c r="E4" s="7"/>
      <c r="F4" s="7"/>
      <c r="G4" s="7"/>
    </row>
    <row r="5" spans="1:8" x14ac:dyDescent="0.25">
      <c r="A5" s="10" t="s">
        <v>19</v>
      </c>
      <c r="B5" s="7"/>
      <c r="C5" s="7"/>
      <c r="D5" s="7"/>
      <c r="E5" s="7"/>
      <c r="F5" s="7"/>
      <c r="G5" s="7"/>
    </row>
    <row r="6" spans="1:8" x14ac:dyDescent="0.25">
      <c r="A6" t="s">
        <v>22</v>
      </c>
      <c r="B6" s="7"/>
      <c r="C6" s="7"/>
      <c r="D6" s="7"/>
      <c r="E6" s="7"/>
      <c r="F6" s="7"/>
      <c r="G6" s="7"/>
    </row>
    <row r="7" spans="1:8" x14ac:dyDescent="0.25">
      <c r="A7" t="s">
        <v>21</v>
      </c>
      <c r="B7" s="7"/>
      <c r="C7" s="7"/>
      <c r="D7" s="7"/>
      <c r="E7" s="7"/>
      <c r="F7" s="7"/>
      <c r="G7" s="7"/>
    </row>
    <row r="8" spans="1:8" x14ac:dyDescent="0.25">
      <c r="B8" s="25" t="s">
        <v>0</v>
      </c>
      <c r="C8" s="26"/>
      <c r="D8" s="30" t="s">
        <v>1</v>
      </c>
      <c r="E8" s="30"/>
      <c r="F8" s="30" t="s">
        <v>2</v>
      </c>
      <c r="G8" s="30"/>
      <c r="H8" s="31"/>
    </row>
    <row r="9" spans="1:8" x14ac:dyDescent="0.25">
      <c r="B9" s="9" t="s">
        <v>3</v>
      </c>
      <c r="C9" s="9" t="s">
        <v>4</v>
      </c>
      <c r="D9" s="9" t="s">
        <v>3</v>
      </c>
      <c r="E9" s="9" t="s">
        <v>4</v>
      </c>
      <c r="F9" s="9" t="s">
        <v>3</v>
      </c>
      <c r="G9" s="9" t="s">
        <v>4</v>
      </c>
      <c r="H9" s="22" t="s">
        <v>29</v>
      </c>
    </row>
    <row r="10" spans="1:8" x14ac:dyDescent="0.25">
      <c r="A10" s="3" t="s">
        <v>5</v>
      </c>
      <c r="B10" s="6">
        <v>0</v>
      </c>
      <c r="C10" s="6">
        <v>3958</v>
      </c>
      <c r="D10" s="6">
        <v>3976</v>
      </c>
      <c r="E10" s="6">
        <v>0</v>
      </c>
      <c r="F10" s="6">
        <v>3976</v>
      </c>
      <c r="G10" s="6">
        <v>3958</v>
      </c>
      <c r="H10" s="4">
        <f>SUM(F10,G10)</f>
        <v>7934</v>
      </c>
    </row>
    <row r="11" spans="1:8" x14ac:dyDescent="0.25">
      <c r="A11" s="3" t="s">
        <v>6</v>
      </c>
      <c r="B11" s="6">
        <v>107</v>
      </c>
      <c r="C11" s="6">
        <v>1354</v>
      </c>
      <c r="D11" s="6">
        <v>1299</v>
      </c>
      <c r="E11" s="6">
        <v>84</v>
      </c>
      <c r="F11" s="6">
        <v>1406</v>
      </c>
      <c r="G11" s="6">
        <v>1439</v>
      </c>
      <c r="H11" s="4">
        <f>SUM(F11,G11)</f>
        <v>2845</v>
      </c>
    </row>
    <row r="12" spans="1:8" x14ac:dyDescent="0.25">
      <c r="A12" s="3" t="s">
        <v>7</v>
      </c>
      <c r="B12" s="6">
        <v>225</v>
      </c>
      <c r="C12" s="6">
        <v>1081</v>
      </c>
      <c r="D12" s="6">
        <v>1019</v>
      </c>
      <c r="E12" s="6">
        <v>194</v>
      </c>
      <c r="F12" s="6">
        <v>1244</v>
      </c>
      <c r="G12" s="6">
        <v>1275</v>
      </c>
      <c r="H12" s="4">
        <f t="shared" ref="H12:H22" si="0">SUM(F12,G12)</f>
        <v>2519</v>
      </c>
    </row>
    <row r="13" spans="1:8" x14ac:dyDescent="0.25">
      <c r="A13" s="3" t="s">
        <v>8</v>
      </c>
      <c r="B13" s="6">
        <v>758</v>
      </c>
      <c r="C13" s="6">
        <v>1229</v>
      </c>
      <c r="D13" s="6">
        <v>1004</v>
      </c>
      <c r="E13" s="6">
        <v>718</v>
      </c>
      <c r="F13" s="6">
        <v>1761</v>
      </c>
      <c r="G13" s="6">
        <v>1946</v>
      </c>
      <c r="H13" s="4">
        <f t="shared" si="0"/>
        <v>3707</v>
      </c>
    </row>
    <row r="14" spans="1:8" x14ac:dyDescent="0.25">
      <c r="A14" s="3" t="s">
        <v>9</v>
      </c>
      <c r="B14" s="6">
        <v>256</v>
      </c>
      <c r="C14" s="6">
        <v>406</v>
      </c>
      <c r="D14" s="6">
        <v>296</v>
      </c>
      <c r="E14" s="6">
        <v>309</v>
      </c>
      <c r="F14" s="6">
        <v>553</v>
      </c>
      <c r="G14" s="6">
        <v>716</v>
      </c>
      <c r="H14" s="4">
        <f t="shared" si="0"/>
        <v>1269</v>
      </c>
    </row>
    <row r="15" spans="1:8" x14ac:dyDescent="0.25">
      <c r="A15" s="3" t="s">
        <v>10</v>
      </c>
      <c r="B15" s="6">
        <v>337</v>
      </c>
      <c r="C15" s="6">
        <v>306</v>
      </c>
      <c r="D15" s="6">
        <v>305</v>
      </c>
      <c r="E15" s="6">
        <v>308</v>
      </c>
      <c r="F15" s="6">
        <v>642</v>
      </c>
      <c r="G15" s="6">
        <v>614</v>
      </c>
      <c r="H15" s="4">
        <f t="shared" si="0"/>
        <v>1256</v>
      </c>
    </row>
    <row r="16" spans="1:8" x14ac:dyDescent="0.25">
      <c r="A16" s="3" t="s">
        <v>11</v>
      </c>
      <c r="B16" s="6">
        <v>695</v>
      </c>
      <c r="C16" s="6">
        <v>351</v>
      </c>
      <c r="D16" s="6">
        <v>359</v>
      </c>
      <c r="E16" s="6">
        <v>892</v>
      </c>
      <c r="F16" s="6">
        <v>1054</v>
      </c>
      <c r="G16" s="6">
        <v>1243</v>
      </c>
      <c r="H16" s="4">
        <f t="shared" si="0"/>
        <v>2297</v>
      </c>
    </row>
    <row r="17" spans="1:8" x14ac:dyDescent="0.25">
      <c r="A17" s="3" t="s">
        <v>12</v>
      </c>
      <c r="B17" s="6">
        <v>636</v>
      </c>
      <c r="C17" s="6">
        <v>445</v>
      </c>
      <c r="D17" s="6">
        <v>512</v>
      </c>
      <c r="E17" s="6">
        <v>579</v>
      </c>
      <c r="F17" s="6">
        <v>1148</v>
      </c>
      <c r="G17" s="6">
        <v>1024</v>
      </c>
      <c r="H17" s="4">
        <f t="shared" si="0"/>
        <v>2172</v>
      </c>
    </row>
    <row r="18" spans="1:8" x14ac:dyDescent="0.25">
      <c r="A18" s="3" t="s">
        <v>13</v>
      </c>
      <c r="B18" s="6">
        <v>752</v>
      </c>
      <c r="C18" s="6">
        <v>220</v>
      </c>
      <c r="D18" s="6">
        <v>206</v>
      </c>
      <c r="E18" s="6">
        <v>753</v>
      </c>
      <c r="F18" s="6">
        <v>958</v>
      </c>
      <c r="G18" s="6">
        <v>973</v>
      </c>
      <c r="H18" s="4">
        <f t="shared" si="0"/>
        <v>1931</v>
      </c>
    </row>
    <row r="19" spans="1:8" x14ac:dyDescent="0.25">
      <c r="A19" s="3" t="s">
        <v>14</v>
      </c>
      <c r="B19" s="6">
        <v>764</v>
      </c>
      <c r="C19" s="6">
        <v>240</v>
      </c>
      <c r="D19" s="6">
        <v>234</v>
      </c>
      <c r="E19" s="6">
        <v>813</v>
      </c>
      <c r="F19" s="6">
        <v>998</v>
      </c>
      <c r="G19" s="6">
        <v>1052</v>
      </c>
      <c r="H19" s="4">
        <f t="shared" si="0"/>
        <v>2050</v>
      </c>
    </row>
    <row r="20" spans="1:8" x14ac:dyDescent="0.25">
      <c r="A20" s="3" t="s">
        <v>15</v>
      </c>
      <c r="B20" s="6">
        <v>631</v>
      </c>
      <c r="C20" s="6">
        <v>195</v>
      </c>
      <c r="D20" s="6">
        <v>170</v>
      </c>
      <c r="E20" s="6">
        <v>692</v>
      </c>
      <c r="F20" s="6">
        <v>802</v>
      </c>
      <c r="G20" s="6">
        <v>888</v>
      </c>
      <c r="H20" s="4">
        <f t="shared" si="0"/>
        <v>1690</v>
      </c>
    </row>
    <row r="21" spans="1:8" x14ac:dyDescent="0.25">
      <c r="A21" s="3" t="s">
        <v>16</v>
      </c>
      <c r="B21" s="6">
        <v>1358</v>
      </c>
      <c r="C21" s="6">
        <v>291</v>
      </c>
      <c r="D21" s="6">
        <v>258</v>
      </c>
      <c r="E21" s="6">
        <v>1546</v>
      </c>
      <c r="F21" s="6">
        <v>1616</v>
      </c>
      <c r="G21" s="6">
        <v>1837</v>
      </c>
      <c r="H21" s="4">
        <f t="shared" si="0"/>
        <v>3453</v>
      </c>
    </row>
    <row r="22" spans="1:8" x14ac:dyDescent="0.25">
      <c r="A22" s="3" t="s">
        <v>17</v>
      </c>
      <c r="B22" s="6">
        <v>3557</v>
      </c>
      <c r="C22" s="6">
        <v>0</v>
      </c>
      <c r="D22" s="6">
        <v>0</v>
      </c>
      <c r="E22" s="6">
        <v>2751</v>
      </c>
      <c r="F22" s="6">
        <v>3557</v>
      </c>
      <c r="G22" s="6">
        <v>2751</v>
      </c>
      <c r="H22" s="4">
        <f t="shared" si="0"/>
        <v>6308</v>
      </c>
    </row>
    <row r="23" spans="1:8" x14ac:dyDescent="0.25">
      <c r="B23" s="7"/>
      <c r="C23" s="7"/>
      <c r="D23" s="7"/>
      <c r="E23" s="7"/>
      <c r="F23" s="7"/>
      <c r="G23" s="7"/>
    </row>
    <row r="24" spans="1:8" x14ac:dyDescent="0.25">
      <c r="A24" s="1" t="s">
        <v>2</v>
      </c>
      <c r="B24" s="27">
        <v>10076</v>
      </c>
      <c r="C24" s="28"/>
      <c r="D24" s="29">
        <v>9639</v>
      </c>
      <c r="E24" s="29"/>
      <c r="F24" s="29">
        <v>19715</v>
      </c>
      <c r="G24" s="29"/>
    </row>
    <row r="25" spans="1:8" s="20" customFormat="1" x14ac:dyDescent="0.25">
      <c r="A25" s="18"/>
      <c r="B25" s="19"/>
      <c r="C25" s="19"/>
      <c r="D25" s="19"/>
      <c r="E25" s="19"/>
      <c r="F25" s="19"/>
      <c r="G25" s="19"/>
    </row>
    <row r="26" spans="1:8" x14ac:dyDescent="0.25">
      <c r="A26" s="1"/>
      <c r="B26" s="12"/>
      <c r="C26" s="12"/>
      <c r="D26" s="12"/>
      <c r="E26" s="12"/>
      <c r="F26" s="12"/>
      <c r="G26" s="12"/>
    </row>
    <row r="27" spans="1:8" x14ac:dyDescent="0.25">
      <c r="B27" s="7"/>
      <c r="C27" s="7"/>
      <c r="D27" s="7"/>
      <c r="E27" s="7"/>
      <c r="F27" s="7"/>
      <c r="G27" s="7"/>
    </row>
    <row r="28" spans="1:8" x14ac:dyDescent="0.25">
      <c r="A28" s="11" t="s">
        <v>18</v>
      </c>
      <c r="B28" s="7"/>
      <c r="C28" s="7"/>
      <c r="D28" s="7"/>
      <c r="E28" s="7"/>
      <c r="F28" s="7"/>
      <c r="G28" s="7"/>
    </row>
    <row r="29" spans="1:8" x14ac:dyDescent="0.25">
      <c r="A29" s="10" t="s">
        <v>19</v>
      </c>
      <c r="B29" s="7"/>
      <c r="C29" s="7"/>
      <c r="D29" s="7"/>
      <c r="E29" s="7"/>
      <c r="F29" s="7"/>
      <c r="G29" s="7"/>
    </row>
    <row r="30" spans="1:8" x14ac:dyDescent="0.25">
      <c r="A30" t="s">
        <v>30</v>
      </c>
      <c r="B30" s="7"/>
      <c r="C30" s="7"/>
      <c r="D30" s="7"/>
      <c r="E30" s="7"/>
      <c r="F30" s="7"/>
      <c r="G30" s="7"/>
    </row>
    <row r="31" spans="1:8" x14ac:dyDescent="0.25">
      <c r="A31" t="s">
        <v>31</v>
      </c>
      <c r="B31" s="7"/>
      <c r="C31" s="7"/>
      <c r="D31" s="7"/>
      <c r="E31" s="7"/>
      <c r="F31" s="7"/>
      <c r="G31" s="7"/>
    </row>
    <row r="32" spans="1:8" x14ac:dyDescent="0.25">
      <c r="B32" s="25" t="s">
        <v>0</v>
      </c>
      <c r="C32" s="26"/>
      <c r="D32" s="25" t="s">
        <v>1</v>
      </c>
      <c r="E32" s="26"/>
      <c r="F32" s="30" t="s">
        <v>2</v>
      </c>
      <c r="G32" s="30"/>
      <c r="H32" s="31"/>
    </row>
    <row r="33" spans="1:8" x14ac:dyDescent="0.25">
      <c r="B33" s="9" t="s">
        <v>3</v>
      </c>
      <c r="C33" s="9" t="s">
        <v>4</v>
      </c>
      <c r="D33" s="9" t="s">
        <v>3</v>
      </c>
      <c r="E33" s="9" t="s">
        <v>4</v>
      </c>
      <c r="F33" s="9" t="s">
        <v>3</v>
      </c>
      <c r="G33" s="9" t="s">
        <v>4</v>
      </c>
      <c r="H33" s="22" t="s">
        <v>29</v>
      </c>
    </row>
    <row r="34" spans="1:8" x14ac:dyDescent="0.25">
      <c r="A34" s="3" t="s">
        <v>5</v>
      </c>
      <c r="B34" s="6">
        <v>0</v>
      </c>
      <c r="C34" s="6">
        <v>4798</v>
      </c>
      <c r="D34" s="6">
        <v>4989</v>
      </c>
      <c r="E34" s="6">
        <v>0</v>
      </c>
      <c r="F34" s="6">
        <v>4989</v>
      </c>
      <c r="G34" s="6">
        <v>4798</v>
      </c>
      <c r="H34" s="4">
        <f>SUM(F34,G34)</f>
        <v>9787</v>
      </c>
    </row>
    <row r="35" spans="1:8" x14ac:dyDescent="0.25">
      <c r="A35" s="3" t="s">
        <v>6</v>
      </c>
      <c r="B35" s="6">
        <v>95</v>
      </c>
      <c r="C35" s="6">
        <v>1650</v>
      </c>
      <c r="D35" s="6">
        <v>1590</v>
      </c>
      <c r="E35" s="6">
        <v>98</v>
      </c>
      <c r="F35" s="6">
        <v>1686</v>
      </c>
      <c r="G35" s="6">
        <v>1747</v>
      </c>
      <c r="H35" s="4">
        <f>SUM(F35,G35)</f>
        <v>3433</v>
      </c>
    </row>
    <row r="36" spans="1:8" x14ac:dyDescent="0.25">
      <c r="A36" s="3" t="s">
        <v>7</v>
      </c>
      <c r="B36" s="6">
        <v>239</v>
      </c>
      <c r="C36" s="6">
        <v>1329</v>
      </c>
      <c r="D36" s="6">
        <v>1285</v>
      </c>
      <c r="E36" s="6">
        <v>239</v>
      </c>
      <c r="F36" s="6">
        <v>1524</v>
      </c>
      <c r="G36" s="6">
        <v>1568</v>
      </c>
      <c r="H36" s="4">
        <f t="shared" ref="H36:H46" si="1">SUM(F36,G36)</f>
        <v>3092</v>
      </c>
    </row>
    <row r="37" spans="1:8" x14ac:dyDescent="0.25">
      <c r="A37" s="3" t="s">
        <v>8</v>
      </c>
      <c r="B37" s="6">
        <v>752</v>
      </c>
      <c r="C37" s="6">
        <v>1338</v>
      </c>
      <c r="D37" s="6">
        <v>1207</v>
      </c>
      <c r="E37" s="6">
        <v>826</v>
      </c>
      <c r="F37" s="6">
        <v>1959</v>
      </c>
      <c r="G37" s="6">
        <v>2163</v>
      </c>
      <c r="H37" s="4">
        <f t="shared" si="1"/>
        <v>4122</v>
      </c>
    </row>
    <row r="38" spans="1:8" x14ac:dyDescent="0.25">
      <c r="A38" s="3" t="s">
        <v>9</v>
      </c>
      <c r="B38" s="6">
        <v>375</v>
      </c>
      <c r="C38" s="6">
        <v>538</v>
      </c>
      <c r="D38" s="6">
        <v>437</v>
      </c>
      <c r="E38" s="6">
        <v>446</v>
      </c>
      <c r="F38" s="6">
        <v>812</v>
      </c>
      <c r="G38" s="6">
        <v>983</v>
      </c>
      <c r="H38" s="4">
        <f t="shared" si="1"/>
        <v>1795</v>
      </c>
    </row>
    <row r="39" spans="1:8" x14ac:dyDescent="0.25">
      <c r="A39" s="3" t="s">
        <v>10</v>
      </c>
      <c r="B39" s="6">
        <v>337</v>
      </c>
      <c r="C39" s="6">
        <v>320</v>
      </c>
      <c r="D39" s="6">
        <v>339</v>
      </c>
      <c r="E39" s="6">
        <v>351</v>
      </c>
      <c r="F39" s="6">
        <v>676</v>
      </c>
      <c r="G39" s="6">
        <v>670</v>
      </c>
      <c r="H39" s="4">
        <f t="shared" si="1"/>
        <v>1346</v>
      </c>
    </row>
    <row r="40" spans="1:8" x14ac:dyDescent="0.25">
      <c r="A40" s="3" t="s">
        <v>11</v>
      </c>
      <c r="B40" s="6">
        <v>795</v>
      </c>
      <c r="C40" s="6">
        <v>355</v>
      </c>
      <c r="D40" s="6">
        <v>350</v>
      </c>
      <c r="E40" s="6">
        <v>957</v>
      </c>
      <c r="F40" s="6">
        <v>1144</v>
      </c>
      <c r="G40" s="6">
        <v>1313</v>
      </c>
      <c r="H40" s="4">
        <f t="shared" si="1"/>
        <v>2457</v>
      </c>
    </row>
    <row r="41" spans="1:8" x14ac:dyDescent="0.25">
      <c r="A41" s="3" t="s">
        <v>12</v>
      </c>
      <c r="B41" s="6">
        <v>629</v>
      </c>
      <c r="C41" s="6">
        <v>462</v>
      </c>
      <c r="D41" s="6">
        <v>484</v>
      </c>
      <c r="E41" s="6">
        <v>621</v>
      </c>
      <c r="F41" s="6">
        <v>1113</v>
      </c>
      <c r="G41" s="6">
        <v>1083</v>
      </c>
      <c r="H41" s="4">
        <f t="shared" si="1"/>
        <v>2196</v>
      </c>
    </row>
    <row r="42" spans="1:8" x14ac:dyDescent="0.25">
      <c r="A42" s="3" t="s">
        <v>13</v>
      </c>
      <c r="B42" s="6">
        <v>855</v>
      </c>
      <c r="C42" s="6">
        <v>236</v>
      </c>
      <c r="D42" s="6">
        <v>248</v>
      </c>
      <c r="E42" s="6">
        <v>841</v>
      </c>
      <c r="F42" s="6">
        <v>1103</v>
      </c>
      <c r="G42" s="6">
        <v>1077</v>
      </c>
      <c r="H42" s="4">
        <f t="shared" si="1"/>
        <v>2180</v>
      </c>
    </row>
    <row r="43" spans="1:8" x14ac:dyDescent="0.25">
      <c r="A43" s="3" t="s">
        <v>14</v>
      </c>
      <c r="B43" s="6">
        <v>855</v>
      </c>
      <c r="C43" s="6">
        <v>254</v>
      </c>
      <c r="D43" s="6">
        <v>255</v>
      </c>
      <c r="E43" s="6">
        <v>875</v>
      </c>
      <c r="F43" s="6">
        <v>1110</v>
      </c>
      <c r="G43" s="6">
        <v>1129</v>
      </c>
      <c r="H43" s="4">
        <f t="shared" si="1"/>
        <v>2239</v>
      </c>
    </row>
    <row r="44" spans="1:8" x14ac:dyDescent="0.25">
      <c r="A44" s="3" t="s">
        <v>15</v>
      </c>
      <c r="B44" s="6">
        <v>715</v>
      </c>
      <c r="C44" s="6">
        <v>211</v>
      </c>
      <c r="D44" s="6">
        <v>209</v>
      </c>
      <c r="E44" s="6">
        <v>700</v>
      </c>
      <c r="F44" s="6">
        <v>924</v>
      </c>
      <c r="G44" s="6">
        <v>911</v>
      </c>
      <c r="H44" s="4">
        <f t="shared" si="1"/>
        <v>1835</v>
      </c>
    </row>
    <row r="45" spans="1:8" x14ac:dyDescent="0.25">
      <c r="A45" s="3" t="s">
        <v>16</v>
      </c>
      <c r="B45" s="6">
        <v>1705</v>
      </c>
      <c r="C45" s="6">
        <v>318</v>
      </c>
      <c r="D45" s="6">
        <v>323</v>
      </c>
      <c r="E45" s="6">
        <v>1923</v>
      </c>
      <c r="F45" s="6">
        <v>2028</v>
      </c>
      <c r="G45" s="6">
        <v>2241</v>
      </c>
      <c r="H45" s="4">
        <f t="shared" si="1"/>
        <v>4269</v>
      </c>
    </row>
    <row r="46" spans="1:8" x14ac:dyDescent="0.25">
      <c r="A46" s="3" t="s">
        <v>17</v>
      </c>
      <c r="B46" s="6">
        <v>4456</v>
      </c>
      <c r="C46" s="6">
        <v>0</v>
      </c>
      <c r="D46" s="6">
        <v>0</v>
      </c>
      <c r="E46" s="6">
        <v>3841</v>
      </c>
      <c r="F46" s="6">
        <v>4456</v>
      </c>
      <c r="G46" s="6">
        <v>3841</v>
      </c>
      <c r="H46" s="4">
        <f t="shared" si="1"/>
        <v>8297</v>
      </c>
    </row>
    <row r="47" spans="1:8" x14ac:dyDescent="0.25">
      <c r="B47" s="7"/>
      <c r="C47" s="7"/>
      <c r="D47" s="7"/>
      <c r="E47" s="7"/>
      <c r="F47" s="7"/>
      <c r="G47" s="7"/>
    </row>
    <row r="48" spans="1:8" x14ac:dyDescent="0.25">
      <c r="A48" s="1" t="s">
        <v>2</v>
      </c>
      <c r="B48" s="27">
        <v>11808</v>
      </c>
      <c r="C48" s="28"/>
      <c r="D48" s="27">
        <v>11716</v>
      </c>
      <c r="E48" s="28"/>
      <c r="F48" s="29">
        <v>23524</v>
      </c>
      <c r="G48" s="29"/>
    </row>
    <row r="50" spans="1:8" x14ac:dyDescent="0.25">
      <c r="A50" s="1"/>
      <c r="B50" s="12"/>
      <c r="C50" s="12"/>
      <c r="D50" s="12"/>
      <c r="E50" s="12"/>
      <c r="F50" s="12"/>
      <c r="G50" s="12"/>
    </row>
    <row r="51" spans="1:8" x14ac:dyDescent="0.25">
      <c r="A51" s="1"/>
      <c r="B51" s="12"/>
      <c r="C51" s="12"/>
      <c r="D51" s="12"/>
      <c r="E51" s="12"/>
      <c r="F51" s="12"/>
      <c r="G51" s="12"/>
    </row>
    <row r="52" spans="1:8" x14ac:dyDescent="0.25">
      <c r="B52" s="7"/>
      <c r="C52" s="7"/>
      <c r="D52" s="7"/>
      <c r="E52" s="7"/>
      <c r="F52" s="7"/>
      <c r="G52" s="7"/>
    </row>
    <row r="53" spans="1:8" x14ac:dyDescent="0.25">
      <c r="A53" s="11" t="s">
        <v>18</v>
      </c>
      <c r="B53" s="7"/>
      <c r="C53" s="7"/>
      <c r="D53" s="7"/>
      <c r="E53" s="7"/>
      <c r="F53" s="7"/>
      <c r="G53" s="7"/>
    </row>
    <row r="54" spans="1:8" x14ac:dyDescent="0.25">
      <c r="A54" s="10" t="s">
        <v>19</v>
      </c>
      <c r="B54" s="7"/>
      <c r="C54" s="7"/>
      <c r="D54" s="7"/>
      <c r="E54" s="7"/>
      <c r="F54" s="7"/>
      <c r="G54" s="7"/>
    </row>
    <row r="55" spans="1:8" x14ac:dyDescent="0.25">
      <c r="A55" t="s">
        <v>33</v>
      </c>
      <c r="B55" s="7"/>
      <c r="C55" s="7"/>
      <c r="D55" s="7"/>
      <c r="E55" s="7"/>
      <c r="F55" s="7"/>
      <c r="G55" s="7"/>
    </row>
    <row r="56" spans="1:8" x14ac:dyDescent="0.25">
      <c r="A56" t="s">
        <v>32</v>
      </c>
      <c r="B56" s="7"/>
      <c r="C56" s="7"/>
      <c r="D56" s="7"/>
      <c r="E56" s="7"/>
      <c r="F56" s="7"/>
      <c r="G56" s="7"/>
    </row>
    <row r="57" spans="1:8" x14ac:dyDescent="0.25">
      <c r="B57" s="25" t="s">
        <v>0</v>
      </c>
      <c r="C57" s="26"/>
      <c r="D57" s="25" t="s">
        <v>1</v>
      </c>
      <c r="E57" s="26"/>
      <c r="F57" s="30" t="s">
        <v>2</v>
      </c>
      <c r="G57" s="30"/>
      <c r="H57" s="31"/>
    </row>
    <row r="58" spans="1:8" x14ac:dyDescent="0.25">
      <c r="B58" s="9" t="s">
        <v>3</v>
      </c>
      <c r="C58" s="9" t="s">
        <v>4</v>
      </c>
      <c r="D58" s="9" t="s">
        <v>3</v>
      </c>
      <c r="E58" s="9" t="s">
        <v>4</v>
      </c>
      <c r="F58" s="9" t="s">
        <v>3</v>
      </c>
      <c r="G58" s="9" t="s">
        <v>4</v>
      </c>
      <c r="H58" s="22" t="s">
        <v>29</v>
      </c>
    </row>
    <row r="59" spans="1:8" x14ac:dyDescent="0.25">
      <c r="A59" s="3" t="s">
        <v>5</v>
      </c>
      <c r="B59" s="6">
        <v>0</v>
      </c>
      <c r="C59" s="6">
        <v>4108</v>
      </c>
      <c r="D59" s="6">
        <v>4465</v>
      </c>
      <c r="E59" s="6">
        <v>0</v>
      </c>
      <c r="F59" s="6">
        <v>4465</v>
      </c>
      <c r="G59" s="6">
        <v>4108</v>
      </c>
      <c r="H59" s="4">
        <f>SUM(F59,G59)</f>
        <v>8573</v>
      </c>
    </row>
    <row r="60" spans="1:8" x14ac:dyDescent="0.25">
      <c r="A60" s="3" t="s">
        <v>6</v>
      </c>
      <c r="B60" s="6">
        <v>106</v>
      </c>
      <c r="C60" s="6">
        <v>1562</v>
      </c>
      <c r="D60" s="6">
        <v>1485</v>
      </c>
      <c r="E60" s="6">
        <v>96</v>
      </c>
      <c r="F60" s="6">
        <v>1591</v>
      </c>
      <c r="G60" s="6">
        <v>1658</v>
      </c>
      <c r="H60" s="4">
        <f t="shared" ref="H60:H71" si="2">SUM(F60,G60)</f>
        <v>3249</v>
      </c>
    </row>
    <row r="61" spans="1:8" x14ac:dyDescent="0.25">
      <c r="A61" s="3" t="s">
        <v>7</v>
      </c>
      <c r="B61" s="6">
        <v>225</v>
      </c>
      <c r="C61" s="6">
        <v>1253</v>
      </c>
      <c r="D61" s="6">
        <v>1208</v>
      </c>
      <c r="E61" s="6">
        <v>223</v>
      </c>
      <c r="F61" s="6">
        <v>1433</v>
      </c>
      <c r="G61" s="6">
        <v>1476</v>
      </c>
      <c r="H61" s="4">
        <f t="shared" si="2"/>
        <v>2909</v>
      </c>
    </row>
    <row r="62" spans="1:8" x14ac:dyDescent="0.25">
      <c r="A62" s="3" t="s">
        <v>8</v>
      </c>
      <c r="B62" s="6">
        <v>765</v>
      </c>
      <c r="C62" s="6">
        <v>1328</v>
      </c>
      <c r="D62" s="6">
        <v>1121</v>
      </c>
      <c r="E62" s="6">
        <v>820</v>
      </c>
      <c r="F62" s="6">
        <v>1887</v>
      </c>
      <c r="G62" s="6">
        <v>2148</v>
      </c>
      <c r="H62" s="4">
        <f t="shared" si="2"/>
        <v>4035</v>
      </c>
    </row>
    <row r="63" spans="1:8" x14ac:dyDescent="0.25">
      <c r="A63" s="3" t="s">
        <v>9</v>
      </c>
      <c r="B63" s="6">
        <v>176</v>
      </c>
      <c r="C63" s="6">
        <v>201</v>
      </c>
      <c r="D63" s="6">
        <v>198</v>
      </c>
      <c r="E63" s="6">
        <v>242</v>
      </c>
      <c r="F63" s="6">
        <v>374</v>
      </c>
      <c r="G63" s="6">
        <v>443</v>
      </c>
      <c r="H63" s="4">
        <f t="shared" si="2"/>
        <v>817</v>
      </c>
    </row>
    <row r="64" spans="1:8" x14ac:dyDescent="0.25">
      <c r="A64" s="3" t="s">
        <v>10</v>
      </c>
      <c r="B64" s="6">
        <v>331</v>
      </c>
      <c r="C64" s="6">
        <v>312</v>
      </c>
      <c r="D64" s="6">
        <v>313</v>
      </c>
      <c r="E64" s="6">
        <v>327</v>
      </c>
      <c r="F64" s="6">
        <v>645</v>
      </c>
      <c r="G64" s="6">
        <v>639</v>
      </c>
      <c r="H64" s="4">
        <f t="shared" si="2"/>
        <v>1284</v>
      </c>
    </row>
    <row r="65" spans="1:8" x14ac:dyDescent="0.25">
      <c r="A65" s="3" t="s">
        <v>11</v>
      </c>
      <c r="B65" s="6">
        <v>831</v>
      </c>
      <c r="C65" s="6">
        <v>379</v>
      </c>
      <c r="D65" s="6">
        <v>400</v>
      </c>
      <c r="E65" s="6">
        <v>958</v>
      </c>
      <c r="F65" s="6">
        <v>1230</v>
      </c>
      <c r="G65" s="6">
        <v>1137</v>
      </c>
      <c r="H65" s="4">
        <f t="shared" si="2"/>
        <v>2367</v>
      </c>
    </row>
    <row r="66" spans="1:8" x14ac:dyDescent="0.25">
      <c r="A66" s="3" t="s">
        <v>12</v>
      </c>
      <c r="B66" s="6">
        <v>699</v>
      </c>
      <c r="C66" s="6">
        <v>526</v>
      </c>
      <c r="D66" s="6">
        <v>549</v>
      </c>
      <c r="E66" s="6">
        <v>655</v>
      </c>
      <c r="F66" s="6">
        <v>1249</v>
      </c>
      <c r="G66" s="6">
        <v>1180</v>
      </c>
      <c r="H66" s="4">
        <f t="shared" si="2"/>
        <v>2429</v>
      </c>
    </row>
    <row r="67" spans="1:8" x14ac:dyDescent="0.25">
      <c r="A67" s="3" t="s">
        <v>13</v>
      </c>
      <c r="B67" s="6">
        <v>838</v>
      </c>
      <c r="C67" s="6">
        <v>230</v>
      </c>
      <c r="D67" s="6">
        <v>228</v>
      </c>
      <c r="E67" s="6">
        <v>815</v>
      </c>
      <c r="F67" s="6">
        <v>1066</v>
      </c>
      <c r="G67" s="6">
        <v>1045</v>
      </c>
      <c r="H67" s="4">
        <f t="shared" si="2"/>
        <v>2111</v>
      </c>
    </row>
    <row r="68" spans="1:8" x14ac:dyDescent="0.25">
      <c r="A68" s="3" t="s">
        <v>14</v>
      </c>
      <c r="B68" s="6">
        <v>867</v>
      </c>
      <c r="C68" s="6">
        <v>266</v>
      </c>
      <c r="D68" s="6">
        <v>284</v>
      </c>
      <c r="E68" s="6">
        <v>887</v>
      </c>
      <c r="F68" s="6">
        <v>1151</v>
      </c>
      <c r="G68" s="6">
        <v>1153</v>
      </c>
      <c r="H68" s="4">
        <f t="shared" si="2"/>
        <v>2304</v>
      </c>
    </row>
    <row r="69" spans="1:8" x14ac:dyDescent="0.25">
      <c r="A69" s="3" t="s">
        <v>15</v>
      </c>
      <c r="B69" s="6">
        <v>742</v>
      </c>
      <c r="C69" s="6">
        <v>234</v>
      </c>
      <c r="D69" s="6">
        <v>211</v>
      </c>
      <c r="E69" s="6">
        <v>737</v>
      </c>
      <c r="F69" s="6">
        <v>952</v>
      </c>
      <c r="G69" s="6">
        <v>971</v>
      </c>
      <c r="H69" s="4">
        <f t="shared" si="2"/>
        <v>1923</v>
      </c>
    </row>
    <row r="70" spans="1:8" x14ac:dyDescent="0.25">
      <c r="A70" s="3" t="s">
        <v>16</v>
      </c>
      <c r="B70" s="6">
        <v>1559</v>
      </c>
      <c r="C70" s="6">
        <v>279</v>
      </c>
      <c r="D70" s="6">
        <v>255</v>
      </c>
      <c r="E70" s="6">
        <v>1777</v>
      </c>
      <c r="F70" s="6">
        <v>1814</v>
      </c>
      <c r="G70" s="6">
        <v>2055</v>
      </c>
      <c r="H70" s="4">
        <f t="shared" si="2"/>
        <v>3869</v>
      </c>
    </row>
    <row r="71" spans="1:8" x14ac:dyDescent="0.25">
      <c r="A71" s="3" t="s">
        <v>17</v>
      </c>
      <c r="B71" s="6">
        <v>3538</v>
      </c>
      <c r="C71" s="6">
        <v>0</v>
      </c>
      <c r="D71" s="6">
        <v>0</v>
      </c>
      <c r="E71" s="6">
        <v>3181</v>
      </c>
      <c r="F71" s="6">
        <v>3538</v>
      </c>
      <c r="G71" s="6">
        <v>3181</v>
      </c>
      <c r="H71" s="4">
        <f t="shared" si="2"/>
        <v>6719</v>
      </c>
    </row>
    <row r="72" spans="1:8" x14ac:dyDescent="0.25">
      <c r="B72" s="7"/>
      <c r="C72" s="7"/>
      <c r="D72" s="7"/>
      <c r="E72" s="7"/>
      <c r="F72" s="7"/>
      <c r="G72" s="7"/>
    </row>
    <row r="73" spans="1:8" x14ac:dyDescent="0.25">
      <c r="A73" s="1" t="s">
        <v>2</v>
      </c>
      <c r="B73" s="27">
        <v>10678</v>
      </c>
      <c r="C73" s="28"/>
      <c r="D73" s="27">
        <v>10718</v>
      </c>
      <c r="E73" s="28"/>
      <c r="F73" s="29">
        <v>21395</v>
      </c>
      <c r="G73" s="29"/>
    </row>
    <row r="75" spans="1:8" x14ac:dyDescent="0.25">
      <c r="B75" s="7"/>
      <c r="C75" s="7"/>
      <c r="D75" s="7"/>
      <c r="E75" s="7"/>
      <c r="F75" s="7"/>
      <c r="G75" s="7"/>
    </row>
    <row r="76" spans="1:8" x14ac:dyDescent="0.25">
      <c r="A76" s="11" t="s">
        <v>18</v>
      </c>
      <c r="B76" s="7"/>
      <c r="C76" s="7"/>
      <c r="D76" s="7"/>
      <c r="E76" s="7"/>
      <c r="F76" s="7"/>
      <c r="G76" s="7"/>
    </row>
    <row r="77" spans="1:8" x14ac:dyDescent="0.25">
      <c r="A77" s="10" t="s">
        <v>19</v>
      </c>
      <c r="B77" s="7"/>
      <c r="C77" s="7"/>
      <c r="D77" s="7"/>
      <c r="E77" s="7"/>
      <c r="F77" s="7"/>
      <c r="G77" s="7"/>
    </row>
    <row r="78" spans="1:8" x14ac:dyDescent="0.25">
      <c r="A78" t="s">
        <v>38</v>
      </c>
      <c r="B78" s="7"/>
      <c r="C78" s="7"/>
      <c r="D78" s="7"/>
      <c r="E78" s="7"/>
      <c r="F78" s="7"/>
      <c r="G78" s="7"/>
    </row>
    <row r="79" spans="1:8" x14ac:dyDescent="0.25">
      <c r="A79" t="s">
        <v>44</v>
      </c>
      <c r="B79" s="7"/>
      <c r="C79" s="7"/>
      <c r="D79" s="7"/>
      <c r="E79" s="7"/>
      <c r="F79" s="7"/>
      <c r="G79" s="7"/>
    </row>
    <row r="80" spans="1:8" x14ac:dyDescent="0.25">
      <c r="B80" s="25" t="s">
        <v>0</v>
      </c>
      <c r="C80" s="26"/>
      <c r="D80" s="25" t="s">
        <v>1</v>
      </c>
      <c r="E80" s="26"/>
      <c r="F80" s="30" t="s">
        <v>2</v>
      </c>
      <c r="G80" s="30"/>
      <c r="H80" s="31"/>
    </row>
    <row r="81" spans="1:8" x14ac:dyDescent="0.25">
      <c r="B81" s="9" t="s">
        <v>3</v>
      </c>
      <c r="C81" s="9" t="s">
        <v>4</v>
      </c>
      <c r="D81" s="9" t="s">
        <v>3</v>
      </c>
      <c r="E81" s="9" t="s">
        <v>4</v>
      </c>
      <c r="F81" s="9" t="s">
        <v>3</v>
      </c>
      <c r="G81" s="9" t="s">
        <v>4</v>
      </c>
      <c r="H81" s="22" t="s">
        <v>29</v>
      </c>
    </row>
    <row r="82" spans="1:8" x14ac:dyDescent="0.25">
      <c r="A82" s="3" t="s">
        <v>5</v>
      </c>
      <c r="B82" s="6">
        <v>0</v>
      </c>
      <c r="C82" s="6">
        <v>4056</v>
      </c>
      <c r="D82" s="6">
        <v>4530</v>
      </c>
      <c r="E82" s="6">
        <v>0</v>
      </c>
      <c r="F82" s="6">
        <v>4530</v>
      </c>
      <c r="G82" s="6">
        <v>4056</v>
      </c>
      <c r="H82" s="4">
        <f>SUM(F82,G82)</f>
        <v>8586</v>
      </c>
    </row>
    <row r="83" spans="1:8" x14ac:dyDescent="0.25">
      <c r="A83" s="3" t="s">
        <v>6</v>
      </c>
      <c r="B83" s="6">
        <v>131</v>
      </c>
      <c r="C83" s="6">
        <v>1526</v>
      </c>
      <c r="D83" s="6">
        <v>1536</v>
      </c>
      <c r="E83" s="6">
        <v>104</v>
      </c>
      <c r="F83" s="6">
        <v>1667</v>
      </c>
      <c r="G83" s="6">
        <v>1630</v>
      </c>
      <c r="H83" s="4">
        <f t="shared" ref="H83:H94" si="3">SUM(F83,G83)</f>
        <v>3297</v>
      </c>
    </row>
    <row r="84" spans="1:8" x14ac:dyDescent="0.25">
      <c r="A84" s="3" t="s">
        <v>7</v>
      </c>
      <c r="B84" s="6">
        <v>248</v>
      </c>
      <c r="C84" s="6">
        <v>1220</v>
      </c>
      <c r="D84" s="6">
        <v>1224</v>
      </c>
      <c r="E84" s="6">
        <v>227</v>
      </c>
      <c r="F84" s="6">
        <v>1472</v>
      </c>
      <c r="G84" s="6">
        <v>1447</v>
      </c>
      <c r="H84" s="4">
        <f t="shared" si="3"/>
        <v>2919</v>
      </c>
    </row>
    <row r="85" spans="1:8" x14ac:dyDescent="0.25">
      <c r="A85" s="3" t="s">
        <v>8</v>
      </c>
      <c r="B85" s="6">
        <v>727</v>
      </c>
      <c r="C85" s="6">
        <v>1367</v>
      </c>
      <c r="D85" s="6">
        <v>1194</v>
      </c>
      <c r="E85" s="6">
        <v>816</v>
      </c>
      <c r="F85" s="6">
        <v>1921</v>
      </c>
      <c r="G85" s="6">
        <v>2183</v>
      </c>
      <c r="H85" s="4">
        <f t="shared" si="3"/>
        <v>4104</v>
      </c>
    </row>
    <row r="86" spans="1:8" x14ac:dyDescent="0.25">
      <c r="A86" s="3" t="s">
        <v>9</v>
      </c>
      <c r="B86" s="6">
        <v>259</v>
      </c>
      <c r="C86" s="6">
        <v>385</v>
      </c>
      <c r="D86" s="6">
        <v>333</v>
      </c>
      <c r="E86" s="6">
        <v>323</v>
      </c>
      <c r="F86" s="6">
        <v>591</v>
      </c>
      <c r="G86" s="6">
        <v>708</v>
      </c>
      <c r="H86" s="4">
        <f t="shared" si="3"/>
        <v>1299</v>
      </c>
    </row>
    <row r="87" spans="1:8" x14ac:dyDescent="0.25">
      <c r="A87" s="3" t="s">
        <v>10</v>
      </c>
      <c r="B87" s="6">
        <v>339</v>
      </c>
      <c r="C87" s="6">
        <v>319</v>
      </c>
      <c r="D87" s="6">
        <v>335</v>
      </c>
      <c r="E87" s="6">
        <v>357</v>
      </c>
      <c r="F87" s="6">
        <v>674</v>
      </c>
      <c r="G87" s="6">
        <v>676</v>
      </c>
      <c r="H87" s="4">
        <f t="shared" si="3"/>
        <v>1350</v>
      </c>
    </row>
    <row r="88" spans="1:8" x14ac:dyDescent="0.25">
      <c r="A88" s="3" t="s">
        <v>11</v>
      </c>
      <c r="B88" s="6">
        <v>794</v>
      </c>
      <c r="C88" s="6">
        <v>380</v>
      </c>
      <c r="D88" s="6">
        <v>401</v>
      </c>
      <c r="E88" s="6">
        <v>970</v>
      </c>
      <c r="F88" s="6">
        <v>1195</v>
      </c>
      <c r="G88" s="6">
        <v>1351</v>
      </c>
      <c r="H88" s="4">
        <f t="shared" si="3"/>
        <v>2546</v>
      </c>
    </row>
    <row r="89" spans="1:8" x14ac:dyDescent="0.25">
      <c r="A89" s="3" t="s">
        <v>12</v>
      </c>
      <c r="B89" s="6">
        <v>672</v>
      </c>
      <c r="C89" s="6">
        <v>563</v>
      </c>
      <c r="D89" s="6">
        <v>598</v>
      </c>
      <c r="E89" s="6">
        <v>659</v>
      </c>
      <c r="F89" s="6">
        <v>1270</v>
      </c>
      <c r="G89" s="6">
        <v>1221</v>
      </c>
      <c r="H89" s="4">
        <f t="shared" si="3"/>
        <v>2491</v>
      </c>
    </row>
    <row r="90" spans="1:8" x14ac:dyDescent="0.25">
      <c r="A90" s="3" t="s">
        <v>13</v>
      </c>
      <c r="B90" s="6">
        <v>831</v>
      </c>
      <c r="C90" s="6">
        <v>258</v>
      </c>
      <c r="D90" s="6">
        <v>250</v>
      </c>
      <c r="E90" s="6">
        <v>867</v>
      </c>
      <c r="F90" s="6">
        <v>1081</v>
      </c>
      <c r="G90" s="6">
        <v>1125</v>
      </c>
      <c r="H90" s="4">
        <f t="shared" si="3"/>
        <v>2206</v>
      </c>
    </row>
    <row r="91" spans="1:8" x14ac:dyDescent="0.25">
      <c r="A91" s="3" t="s">
        <v>14</v>
      </c>
      <c r="B91" s="6">
        <v>845</v>
      </c>
      <c r="C91" s="6">
        <v>298</v>
      </c>
      <c r="D91" s="6">
        <v>306</v>
      </c>
      <c r="E91" s="6">
        <v>928</v>
      </c>
      <c r="F91" s="6">
        <v>1151</v>
      </c>
      <c r="G91" s="6">
        <v>1226</v>
      </c>
      <c r="H91" s="4">
        <f t="shared" si="3"/>
        <v>2377</v>
      </c>
    </row>
    <row r="92" spans="1:8" x14ac:dyDescent="0.25">
      <c r="A92" s="3" t="s">
        <v>15</v>
      </c>
      <c r="B92" s="6">
        <v>736</v>
      </c>
      <c r="C92" s="6">
        <v>243</v>
      </c>
      <c r="D92" s="6">
        <v>239</v>
      </c>
      <c r="E92" s="6">
        <v>794</v>
      </c>
      <c r="F92" s="6">
        <v>975</v>
      </c>
      <c r="G92" s="6">
        <v>1037</v>
      </c>
      <c r="H92" s="4">
        <f t="shared" si="3"/>
        <v>2012</v>
      </c>
    </row>
    <row r="93" spans="1:8" x14ac:dyDescent="0.25">
      <c r="A93" s="3" t="s">
        <v>16</v>
      </c>
      <c r="B93" s="6">
        <v>1518</v>
      </c>
      <c r="C93" s="6">
        <v>329</v>
      </c>
      <c r="D93" s="6">
        <v>285</v>
      </c>
      <c r="E93" s="6">
        <v>1862</v>
      </c>
      <c r="F93" s="6">
        <v>1804</v>
      </c>
      <c r="G93" s="6">
        <v>2191</v>
      </c>
      <c r="H93" s="4">
        <f t="shared" si="3"/>
        <v>3995</v>
      </c>
    </row>
    <row r="94" spans="1:8" x14ac:dyDescent="0.25">
      <c r="A94" s="3" t="s">
        <v>17</v>
      </c>
      <c r="B94" s="6">
        <v>3844</v>
      </c>
      <c r="C94" s="6">
        <v>0</v>
      </c>
      <c r="D94" s="6">
        <v>0</v>
      </c>
      <c r="E94" s="6">
        <v>3323</v>
      </c>
      <c r="F94" s="6">
        <v>3844</v>
      </c>
      <c r="G94" s="6">
        <v>3323</v>
      </c>
      <c r="H94" s="4">
        <f t="shared" si="3"/>
        <v>7167</v>
      </c>
    </row>
    <row r="95" spans="1:8" x14ac:dyDescent="0.25">
      <c r="B95" s="7"/>
      <c r="C95" s="7"/>
      <c r="D95" s="7"/>
      <c r="E95" s="7"/>
      <c r="F95" s="7"/>
      <c r="G95" s="7"/>
    </row>
    <row r="96" spans="1:8" x14ac:dyDescent="0.25">
      <c r="A96" s="1" t="s">
        <v>2</v>
      </c>
      <c r="B96" s="27">
        <v>10943</v>
      </c>
      <c r="C96" s="28"/>
      <c r="D96" s="27">
        <v>11231</v>
      </c>
      <c r="E96" s="28"/>
      <c r="F96" s="29">
        <v>22174</v>
      </c>
      <c r="G96" s="29"/>
    </row>
    <row r="98" spans="1:8" x14ac:dyDescent="0.25">
      <c r="B98" s="7"/>
      <c r="C98" s="7"/>
      <c r="D98" s="7"/>
      <c r="E98" s="7"/>
      <c r="F98" s="7"/>
      <c r="G98" s="7"/>
    </row>
    <row r="99" spans="1:8" x14ac:dyDescent="0.25">
      <c r="A99" s="11" t="s">
        <v>18</v>
      </c>
      <c r="B99" s="7"/>
      <c r="C99" s="7"/>
      <c r="D99" s="7"/>
      <c r="E99" s="7"/>
      <c r="F99" s="7"/>
      <c r="G99" s="7"/>
    </row>
    <row r="100" spans="1:8" x14ac:dyDescent="0.25">
      <c r="A100" s="10" t="s">
        <v>19</v>
      </c>
      <c r="B100" s="7"/>
      <c r="C100" s="7"/>
      <c r="D100" s="7"/>
      <c r="E100" s="7"/>
      <c r="F100" s="7"/>
      <c r="G100" s="7"/>
    </row>
    <row r="101" spans="1:8" x14ac:dyDescent="0.25">
      <c r="A101" t="s">
        <v>45</v>
      </c>
      <c r="B101" s="7"/>
      <c r="C101" s="7"/>
      <c r="D101" s="7"/>
      <c r="E101" s="7"/>
      <c r="F101" s="7"/>
      <c r="G101" s="7"/>
    </row>
    <row r="102" spans="1:8" x14ac:dyDescent="0.25">
      <c r="A102" t="s">
        <v>37</v>
      </c>
      <c r="B102" s="7"/>
      <c r="C102" s="7"/>
      <c r="D102" s="7"/>
      <c r="E102" s="7"/>
      <c r="F102" s="7"/>
      <c r="G102" s="7"/>
    </row>
    <row r="103" spans="1:8" x14ac:dyDescent="0.25">
      <c r="B103" s="25" t="s">
        <v>0</v>
      </c>
      <c r="C103" s="26"/>
      <c r="D103" s="25" t="s">
        <v>1</v>
      </c>
      <c r="E103" s="26"/>
      <c r="F103" s="30" t="s">
        <v>2</v>
      </c>
      <c r="G103" s="30"/>
      <c r="H103" s="31"/>
    </row>
    <row r="104" spans="1:8" x14ac:dyDescent="0.25">
      <c r="B104" s="9" t="s">
        <v>3</v>
      </c>
      <c r="C104" s="9" t="s">
        <v>4</v>
      </c>
      <c r="D104" s="9" t="s">
        <v>3</v>
      </c>
      <c r="E104" s="9" t="s">
        <v>4</v>
      </c>
      <c r="F104" s="9" t="s">
        <v>3</v>
      </c>
      <c r="G104" s="9" t="s">
        <v>4</v>
      </c>
      <c r="H104" s="22" t="s">
        <v>29</v>
      </c>
    </row>
    <row r="105" spans="1:8" x14ac:dyDescent="0.25">
      <c r="A105" s="3" t="s">
        <v>5</v>
      </c>
      <c r="B105" s="6">
        <v>0</v>
      </c>
      <c r="C105" s="6">
        <v>5081</v>
      </c>
      <c r="D105" s="6">
        <v>5404</v>
      </c>
      <c r="E105" s="6">
        <v>0</v>
      </c>
      <c r="F105" s="6">
        <v>5404</v>
      </c>
      <c r="G105" s="6">
        <v>5081</v>
      </c>
      <c r="H105" s="4">
        <f>SUM(F105,G105)</f>
        <v>10485</v>
      </c>
    </row>
    <row r="106" spans="1:8" x14ac:dyDescent="0.25">
      <c r="A106" s="3" t="s">
        <v>6</v>
      </c>
      <c r="B106" s="6">
        <v>147</v>
      </c>
      <c r="C106" s="6">
        <v>1814</v>
      </c>
      <c r="D106" s="6">
        <v>1759</v>
      </c>
      <c r="E106" s="6">
        <v>101</v>
      </c>
      <c r="F106" s="6">
        <v>1906</v>
      </c>
      <c r="G106" s="6">
        <v>1915</v>
      </c>
      <c r="H106" s="4">
        <f t="shared" ref="H106:H117" si="4">SUM(F106,G106)</f>
        <v>3821</v>
      </c>
    </row>
    <row r="107" spans="1:8" x14ac:dyDescent="0.25">
      <c r="A107" s="3" t="s">
        <v>7</v>
      </c>
      <c r="B107" s="6">
        <v>294</v>
      </c>
      <c r="C107" s="6">
        <v>1375</v>
      </c>
      <c r="D107" s="6">
        <v>1368</v>
      </c>
      <c r="E107" s="6">
        <v>268</v>
      </c>
      <c r="F107" s="6">
        <v>1661</v>
      </c>
      <c r="G107" s="6">
        <v>1643</v>
      </c>
      <c r="H107" s="4">
        <f t="shared" si="4"/>
        <v>3304</v>
      </c>
    </row>
    <row r="108" spans="1:8" x14ac:dyDescent="0.25">
      <c r="A108" s="3" t="s">
        <v>8</v>
      </c>
      <c r="B108" s="6">
        <v>834</v>
      </c>
      <c r="C108" s="6">
        <v>1490</v>
      </c>
      <c r="D108" s="6">
        <v>1347</v>
      </c>
      <c r="E108" s="6">
        <v>894</v>
      </c>
      <c r="F108" s="6">
        <v>2181</v>
      </c>
      <c r="G108" s="6">
        <v>2384</v>
      </c>
      <c r="H108" s="4">
        <f t="shared" si="4"/>
        <v>4565</v>
      </c>
    </row>
    <row r="109" spans="1:8" x14ac:dyDescent="0.25">
      <c r="A109" s="3" t="s">
        <v>9</v>
      </c>
      <c r="B109" s="6">
        <v>395</v>
      </c>
      <c r="C109" s="6">
        <v>596</v>
      </c>
      <c r="D109" s="6">
        <v>496</v>
      </c>
      <c r="E109" s="6">
        <v>480</v>
      </c>
      <c r="F109" s="6">
        <v>891</v>
      </c>
      <c r="G109" s="6">
        <v>1076</v>
      </c>
      <c r="H109" s="4">
        <f t="shared" si="4"/>
        <v>1967</v>
      </c>
    </row>
    <row r="110" spans="1:8" x14ac:dyDescent="0.25">
      <c r="A110" s="3" t="s">
        <v>10</v>
      </c>
      <c r="B110" s="6">
        <v>377</v>
      </c>
      <c r="C110" s="6">
        <v>375</v>
      </c>
      <c r="D110" s="6">
        <v>373</v>
      </c>
      <c r="E110" s="6">
        <v>376</v>
      </c>
      <c r="F110" s="6">
        <v>750</v>
      </c>
      <c r="G110" s="6">
        <v>751</v>
      </c>
      <c r="H110" s="4">
        <f t="shared" si="4"/>
        <v>1501</v>
      </c>
    </row>
    <row r="111" spans="1:8" x14ac:dyDescent="0.25">
      <c r="A111" s="3" t="s">
        <v>11</v>
      </c>
      <c r="B111" s="6">
        <v>857</v>
      </c>
      <c r="C111" s="6">
        <v>384</v>
      </c>
      <c r="D111" s="6">
        <v>376</v>
      </c>
      <c r="E111" s="6">
        <v>1031</v>
      </c>
      <c r="F111" s="6">
        <v>1233</v>
      </c>
      <c r="G111" s="6">
        <v>1415</v>
      </c>
      <c r="H111" s="4">
        <f t="shared" si="4"/>
        <v>2648</v>
      </c>
    </row>
    <row r="112" spans="1:8" x14ac:dyDescent="0.25">
      <c r="A112" s="3" t="s">
        <v>12</v>
      </c>
      <c r="B112" s="6">
        <v>653</v>
      </c>
      <c r="C112" s="6">
        <v>490</v>
      </c>
      <c r="D112" s="6">
        <v>521</v>
      </c>
      <c r="E112" s="6">
        <v>624</v>
      </c>
      <c r="F112" s="6">
        <v>1174</v>
      </c>
      <c r="G112" s="6">
        <v>1114</v>
      </c>
      <c r="H112" s="4">
        <f t="shared" si="4"/>
        <v>2288</v>
      </c>
    </row>
    <row r="113" spans="1:8" x14ac:dyDescent="0.25">
      <c r="A113" s="3" t="s">
        <v>13</v>
      </c>
      <c r="B113" s="6">
        <v>907</v>
      </c>
      <c r="C113" s="6">
        <v>290</v>
      </c>
      <c r="D113" s="6">
        <v>283</v>
      </c>
      <c r="E113" s="6">
        <v>908</v>
      </c>
      <c r="F113" s="6">
        <v>1190</v>
      </c>
      <c r="G113" s="6">
        <v>1198</v>
      </c>
      <c r="H113" s="4">
        <f t="shared" si="4"/>
        <v>2388</v>
      </c>
    </row>
    <row r="114" spans="1:8" x14ac:dyDescent="0.25">
      <c r="A114" s="3" t="s">
        <v>14</v>
      </c>
      <c r="B114" s="6">
        <v>883</v>
      </c>
      <c r="C114" s="6">
        <v>331</v>
      </c>
      <c r="D114" s="6">
        <v>353</v>
      </c>
      <c r="E114" s="6">
        <v>943</v>
      </c>
      <c r="F114" s="6">
        <v>1236</v>
      </c>
      <c r="G114" s="6">
        <v>1274</v>
      </c>
      <c r="H114" s="4">
        <f t="shared" si="4"/>
        <v>2510</v>
      </c>
    </row>
    <row r="115" spans="1:8" x14ac:dyDescent="0.25">
      <c r="A115" s="3" t="s">
        <v>15</v>
      </c>
      <c r="B115" s="6">
        <v>743</v>
      </c>
      <c r="C115" s="6">
        <v>255</v>
      </c>
      <c r="D115" s="6">
        <v>257</v>
      </c>
      <c r="E115" s="6">
        <v>734</v>
      </c>
      <c r="F115" s="6">
        <v>1001</v>
      </c>
      <c r="G115" s="6">
        <v>989</v>
      </c>
      <c r="H115" s="4">
        <f t="shared" si="4"/>
        <v>1990</v>
      </c>
    </row>
    <row r="116" spans="1:8" x14ac:dyDescent="0.25">
      <c r="A116" s="3" t="s">
        <v>16</v>
      </c>
      <c r="B116" s="6">
        <v>1822</v>
      </c>
      <c r="C116" s="6">
        <v>379</v>
      </c>
      <c r="D116" s="6">
        <v>338</v>
      </c>
      <c r="E116" s="6">
        <v>2112</v>
      </c>
      <c r="F116" s="6">
        <v>2160</v>
      </c>
      <c r="G116" s="6">
        <v>2490</v>
      </c>
      <c r="H116" s="4">
        <f t="shared" si="4"/>
        <v>4650</v>
      </c>
    </row>
    <row r="117" spans="1:8" x14ac:dyDescent="0.25">
      <c r="A117" s="3" t="s">
        <v>17</v>
      </c>
      <c r="B117" s="6">
        <v>4948</v>
      </c>
      <c r="C117" s="6">
        <v>0</v>
      </c>
      <c r="D117" s="6">
        <v>0</v>
      </c>
      <c r="E117" s="6">
        <v>4406</v>
      </c>
      <c r="F117" s="6">
        <v>4948</v>
      </c>
      <c r="G117" s="6">
        <v>4406</v>
      </c>
      <c r="H117" s="4">
        <f t="shared" si="4"/>
        <v>9354</v>
      </c>
    </row>
    <row r="118" spans="1:8" x14ac:dyDescent="0.25">
      <c r="B118" s="7"/>
      <c r="C118" s="7"/>
      <c r="D118" s="7"/>
      <c r="E118" s="7"/>
      <c r="F118" s="7"/>
      <c r="G118" s="7"/>
    </row>
    <row r="119" spans="1:8" x14ac:dyDescent="0.25">
      <c r="A119" s="1" t="s">
        <v>2</v>
      </c>
      <c r="B119" s="27">
        <v>12860</v>
      </c>
      <c r="C119" s="28"/>
      <c r="D119" s="27">
        <v>12876</v>
      </c>
      <c r="E119" s="28"/>
      <c r="F119" s="29">
        <v>25736</v>
      </c>
      <c r="G119" s="29"/>
    </row>
    <row r="122" spans="1:8" x14ac:dyDescent="0.25">
      <c r="A122" s="1"/>
      <c r="B122" s="12"/>
      <c r="C122" s="12"/>
      <c r="D122" s="12"/>
      <c r="E122" s="12"/>
      <c r="F122" s="12"/>
      <c r="G122" s="12"/>
    </row>
    <row r="123" spans="1:8" x14ac:dyDescent="0.25">
      <c r="B123" s="7"/>
      <c r="C123" s="7"/>
      <c r="D123" s="7"/>
      <c r="E123" s="7"/>
      <c r="F123" s="7"/>
      <c r="G123" s="7"/>
    </row>
    <row r="124" spans="1:8" x14ac:dyDescent="0.25">
      <c r="A124" s="11" t="s">
        <v>18</v>
      </c>
      <c r="B124" s="7"/>
      <c r="C124" s="7"/>
      <c r="D124" s="7"/>
      <c r="E124" s="7"/>
      <c r="F124" s="7"/>
      <c r="G124" s="7"/>
    </row>
    <row r="125" spans="1:8" x14ac:dyDescent="0.25">
      <c r="A125" s="10" t="s">
        <v>19</v>
      </c>
      <c r="B125" s="7"/>
      <c r="C125" s="7"/>
      <c r="D125" s="7"/>
      <c r="E125" s="7"/>
      <c r="F125" s="7"/>
      <c r="G125" s="7"/>
    </row>
    <row r="126" spans="1:8" x14ac:dyDescent="0.25">
      <c r="A126" t="s">
        <v>20</v>
      </c>
      <c r="B126" s="7"/>
      <c r="C126" s="7"/>
      <c r="D126" s="7"/>
      <c r="E126" s="7"/>
      <c r="F126" s="7"/>
      <c r="G126" s="7"/>
    </row>
    <row r="127" spans="1:8" x14ac:dyDescent="0.25">
      <c r="A127" t="s">
        <v>39</v>
      </c>
      <c r="B127" s="7"/>
      <c r="C127" s="7"/>
      <c r="D127" s="7"/>
      <c r="E127" s="7"/>
      <c r="F127" s="7"/>
      <c r="G127" s="7"/>
    </row>
    <row r="128" spans="1:8" x14ac:dyDescent="0.25">
      <c r="B128" s="25" t="s">
        <v>0</v>
      </c>
      <c r="C128" s="26"/>
      <c r="D128" s="25" t="s">
        <v>1</v>
      </c>
      <c r="E128" s="26"/>
      <c r="F128" s="30" t="s">
        <v>2</v>
      </c>
      <c r="G128" s="30"/>
      <c r="H128" s="31"/>
    </row>
    <row r="129" spans="1:8" x14ac:dyDescent="0.25">
      <c r="B129" s="9" t="s">
        <v>3</v>
      </c>
      <c r="C129" s="9" t="s">
        <v>4</v>
      </c>
      <c r="D129" s="9" t="s">
        <v>3</v>
      </c>
      <c r="E129" s="9" t="s">
        <v>4</v>
      </c>
      <c r="F129" s="9" t="s">
        <v>3</v>
      </c>
      <c r="G129" s="9" t="s">
        <v>4</v>
      </c>
      <c r="H129" s="22" t="s">
        <v>29</v>
      </c>
    </row>
    <row r="130" spans="1:8" x14ac:dyDescent="0.25">
      <c r="A130" s="3" t="s">
        <v>5</v>
      </c>
      <c r="B130" s="6">
        <v>0</v>
      </c>
      <c r="C130" s="6">
        <v>4398</v>
      </c>
      <c r="D130" s="6">
        <v>4688</v>
      </c>
      <c r="E130" s="6">
        <v>0</v>
      </c>
      <c r="F130" s="6">
        <v>4688</v>
      </c>
      <c r="G130" s="6">
        <v>4398</v>
      </c>
      <c r="H130" s="4">
        <f>SUM(F130,G130)</f>
        <v>9086</v>
      </c>
    </row>
    <row r="131" spans="1:8" x14ac:dyDescent="0.25">
      <c r="A131" s="3" t="s">
        <v>6</v>
      </c>
      <c r="B131" s="6">
        <v>132</v>
      </c>
      <c r="C131" s="6">
        <v>1665</v>
      </c>
      <c r="D131" s="6">
        <v>1556</v>
      </c>
      <c r="E131" s="6">
        <v>147</v>
      </c>
      <c r="F131" s="6">
        <v>1687</v>
      </c>
      <c r="G131" s="6">
        <v>1812</v>
      </c>
      <c r="H131" s="4">
        <f t="shared" ref="H131:H142" si="5">SUM(F131,G131)</f>
        <v>3499</v>
      </c>
    </row>
    <row r="132" spans="1:8" x14ac:dyDescent="0.25">
      <c r="A132" s="3" t="s">
        <v>7</v>
      </c>
      <c r="B132" s="6">
        <v>254</v>
      </c>
      <c r="C132" s="6">
        <v>1237</v>
      </c>
      <c r="D132" s="6">
        <v>1167</v>
      </c>
      <c r="E132" s="6">
        <v>247</v>
      </c>
      <c r="F132" s="6">
        <v>1421</v>
      </c>
      <c r="G132" s="6">
        <v>1484</v>
      </c>
      <c r="H132" s="4">
        <f t="shared" si="5"/>
        <v>2905</v>
      </c>
    </row>
    <row r="133" spans="1:8" x14ac:dyDescent="0.25">
      <c r="A133" s="3" t="s">
        <v>8</v>
      </c>
      <c r="B133" s="6">
        <v>782</v>
      </c>
      <c r="C133" s="6">
        <v>1521</v>
      </c>
      <c r="D133" s="6">
        <v>1214</v>
      </c>
      <c r="E133" s="6">
        <v>853</v>
      </c>
      <c r="F133" s="6">
        <v>1995</v>
      </c>
      <c r="G133" s="6">
        <v>2374</v>
      </c>
      <c r="H133" s="4">
        <f t="shared" si="5"/>
        <v>4369</v>
      </c>
    </row>
    <row r="134" spans="1:8" x14ac:dyDescent="0.25">
      <c r="A134" s="3" t="s">
        <v>9</v>
      </c>
      <c r="B134" s="6">
        <v>199</v>
      </c>
      <c r="C134" s="6">
        <v>284</v>
      </c>
      <c r="D134" s="6">
        <v>275</v>
      </c>
      <c r="E134" s="6">
        <v>254</v>
      </c>
      <c r="F134" s="6">
        <v>474</v>
      </c>
      <c r="G134" s="6">
        <v>538</v>
      </c>
      <c r="H134" s="4">
        <f t="shared" si="5"/>
        <v>1012</v>
      </c>
    </row>
    <row r="135" spans="1:8" x14ac:dyDescent="0.25">
      <c r="A135" s="3" t="s">
        <v>10</v>
      </c>
      <c r="B135" s="6">
        <v>384</v>
      </c>
      <c r="C135" s="6">
        <v>376</v>
      </c>
      <c r="D135" s="6">
        <v>393</v>
      </c>
      <c r="E135" s="6">
        <v>372</v>
      </c>
      <c r="F135" s="6">
        <v>776</v>
      </c>
      <c r="G135" s="6">
        <v>749</v>
      </c>
      <c r="H135" s="4">
        <f t="shared" si="5"/>
        <v>1525</v>
      </c>
    </row>
    <row r="136" spans="1:8" x14ac:dyDescent="0.25">
      <c r="A136" s="3" t="s">
        <v>11</v>
      </c>
      <c r="B136" s="6">
        <v>919</v>
      </c>
      <c r="C136" s="6">
        <v>459</v>
      </c>
      <c r="D136" s="6">
        <v>435</v>
      </c>
      <c r="E136" s="6">
        <v>1076</v>
      </c>
      <c r="F136" s="6">
        <v>1354</v>
      </c>
      <c r="G136" s="6">
        <v>1536</v>
      </c>
      <c r="H136" s="4">
        <f t="shared" si="5"/>
        <v>2890</v>
      </c>
    </row>
    <row r="137" spans="1:8" x14ac:dyDescent="0.25">
      <c r="A137" s="3" t="s">
        <v>12</v>
      </c>
      <c r="B137" s="6">
        <v>766</v>
      </c>
      <c r="C137" s="6">
        <v>595</v>
      </c>
      <c r="D137" s="6">
        <v>667</v>
      </c>
      <c r="E137" s="6">
        <v>705</v>
      </c>
      <c r="F137" s="6">
        <v>1433</v>
      </c>
      <c r="G137" s="6">
        <v>1300</v>
      </c>
      <c r="H137" s="4">
        <f t="shared" si="5"/>
        <v>2733</v>
      </c>
    </row>
    <row r="138" spans="1:8" x14ac:dyDescent="0.25">
      <c r="A138" s="3" t="s">
        <v>13</v>
      </c>
      <c r="B138" s="6">
        <v>915</v>
      </c>
      <c r="C138" s="6">
        <v>281</v>
      </c>
      <c r="D138" s="6">
        <v>288</v>
      </c>
      <c r="E138" s="6">
        <v>914</v>
      </c>
      <c r="F138" s="6">
        <v>1203</v>
      </c>
      <c r="G138" s="6">
        <v>1195</v>
      </c>
      <c r="H138" s="4">
        <f t="shared" si="5"/>
        <v>2398</v>
      </c>
    </row>
    <row r="139" spans="1:8" x14ac:dyDescent="0.25">
      <c r="A139" s="3" t="s">
        <v>14</v>
      </c>
      <c r="B139" s="6">
        <v>985</v>
      </c>
      <c r="C139" s="6">
        <v>328</v>
      </c>
      <c r="D139" s="6">
        <v>358</v>
      </c>
      <c r="E139" s="6">
        <v>1019</v>
      </c>
      <c r="F139" s="6">
        <v>1343</v>
      </c>
      <c r="G139" s="6">
        <v>1348</v>
      </c>
      <c r="H139" s="4">
        <f t="shared" si="5"/>
        <v>2691</v>
      </c>
    </row>
    <row r="140" spans="1:8" x14ac:dyDescent="0.25">
      <c r="A140" s="3" t="s">
        <v>15</v>
      </c>
      <c r="B140" s="6">
        <v>829</v>
      </c>
      <c r="C140" s="6">
        <v>267</v>
      </c>
      <c r="D140" s="6">
        <v>262</v>
      </c>
      <c r="E140" s="6">
        <v>801</v>
      </c>
      <c r="F140" s="6">
        <v>1091</v>
      </c>
      <c r="G140" s="6">
        <v>1068</v>
      </c>
      <c r="H140" s="4">
        <f t="shared" si="5"/>
        <v>2159</v>
      </c>
    </row>
    <row r="141" spans="1:8" x14ac:dyDescent="0.25">
      <c r="A141" s="3" t="s">
        <v>16</v>
      </c>
      <c r="B141" s="6">
        <v>1630</v>
      </c>
      <c r="C141" s="6">
        <v>332</v>
      </c>
      <c r="D141" s="6">
        <v>329</v>
      </c>
      <c r="E141" s="6">
        <v>1849</v>
      </c>
      <c r="F141" s="6">
        <v>1960</v>
      </c>
      <c r="G141" s="6">
        <v>2180</v>
      </c>
      <c r="H141" s="4">
        <f t="shared" si="5"/>
        <v>4140</v>
      </c>
    </row>
    <row r="142" spans="1:8" x14ac:dyDescent="0.25">
      <c r="A142" s="3" t="s">
        <v>17</v>
      </c>
      <c r="B142" s="6">
        <v>3951</v>
      </c>
      <c r="C142" s="6">
        <v>0</v>
      </c>
      <c r="D142" s="6">
        <v>0</v>
      </c>
      <c r="E142" s="6">
        <v>3395</v>
      </c>
      <c r="F142" s="6">
        <v>3951</v>
      </c>
      <c r="G142" s="6">
        <v>3395</v>
      </c>
      <c r="H142" s="4">
        <f t="shared" si="5"/>
        <v>7346</v>
      </c>
    </row>
    <row r="143" spans="1:8" x14ac:dyDescent="0.25">
      <c r="B143" s="7"/>
      <c r="C143" s="7"/>
      <c r="D143" s="7"/>
      <c r="E143" s="7"/>
      <c r="F143" s="7"/>
      <c r="G143" s="7"/>
    </row>
    <row r="144" spans="1:8" x14ac:dyDescent="0.25">
      <c r="A144" s="1" t="s">
        <v>2</v>
      </c>
      <c r="B144" s="27">
        <v>11745</v>
      </c>
      <c r="C144" s="28"/>
      <c r="D144" s="29">
        <v>11631</v>
      </c>
      <c r="E144" s="29"/>
      <c r="F144" s="29">
        <v>23376</v>
      </c>
      <c r="G144" s="29"/>
    </row>
    <row r="147" spans="1:8" x14ac:dyDescent="0.25">
      <c r="A147" s="1"/>
      <c r="B147" s="12"/>
      <c r="C147" s="12"/>
      <c r="D147" s="12"/>
      <c r="E147" s="12"/>
      <c r="F147" s="12"/>
      <c r="G147" s="12"/>
    </row>
    <row r="148" spans="1:8" x14ac:dyDescent="0.25">
      <c r="A148" s="11" t="s">
        <v>18</v>
      </c>
    </row>
    <row r="149" spans="1:8" x14ac:dyDescent="0.25">
      <c r="A149" s="10" t="s">
        <v>19</v>
      </c>
    </row>
    <row r="150" spans="1:8" x14ac:dyDescent="0.25">
      <c r="A150" t="s">
        <v>25</v>
      </c>
    </row>
    <row r="151" spans="1:8" x14ac:dyDescent="0.25">
      <c r="A151" t="s">
        <v>36</v>
      </c>
    </row>
    <row r="152" spans="1:8" x14ac:dyDescent="0.25">
      <c r="B152" s="32" t="s">
        <v>0</v>
      </c>
      <c r="C152" s="33"/>
      <c r="D152" s="34" t="s">
        <v>1</v>
      </c>
      <c r="E152" s="34"/>
      <c r="F152" s="30" t="s">
        <v>2</v>
      </c>
      <c r="G152" s="30"/>
      <c r="H152" s="31"/>
    </row>
    <row r="153" spans="1:8" x14ac:dyDescent="0.25">
      <c r="B153" s="8" t="s">
        <v>3</v>
      </c>
      <c r="C153" s="8" t="s">
        <v>4</v>
      </c>
      <c r="D153" s="8" t="s">
        <v>3</v>
      </c>
      <c r="E153" s="8" t="s">
        <v>4</v>
      </c>
      <c r="F153" s="9" t="s">
        <v>3</v>
      </c>
      <c r="G153" s="9" t="s">
        <v>4</v>
      </c>
      <c r="H153" s="22" t="s">
        <v>29</v>
      </c>
    </row>
    <row r="154" spans="1:8" x14ac:dyDescent="0.25">
      <c r="A154" s="3" t="s">
        <v>5</v>
      </c>
      <c r="B154" s="6">
        <v>0</v>
      </c>
      <c r="C154" s="6">
        <v>4412</v>
      </c>
      <c r="D154" s="6">
        <v>4891</v>
      </c>
      <c r="E154" s="6">
        <v>0</v>
      </c>
      <c r="F154" s="6">
        <v>4891</v>
      </c>
      <c r="G154" s="6">
        <v>4412</v>
      </c>
      <c r="H154" s="4">
        <f>SUM(F154,G154)</f>
        <v>9303</v>
      </c>
    </row>
    <row r="155" spans="1:8" x14ac:dyDescent="0.25">
      <c r="A155" s="3" t="s">
        <v>6</v>
      </c>
      <c r="B155" s="6">
        <v>174</v>
      </c>
      <c r="C155" s="6">
        <v>1694</v>
      </c>
      <c r="D155" s="6">
        <v>1684</v>
      </c>
      <c r="E155" s="6">
        <v>182</v>
      </c>
      <c r="F155" s="6">
        <v>1823</v>
      </c>
      <c r="G155" s="6">
        <v>1876</v>
      </c>
      <c r="H155" s="4">
        <f t="shared" ref="H155:H166" si="6">SUM(F155,G155)</f>
        <v>3699</v>
      </c>
    </row>
    <row r="156" spans="1:8" x14ac:dyDescent="0.25">
      <c r="A156" s="3" t="s">
        <v>7</v>
      </c>
      <c r="B156" s="6">
        <v>281</v>
      </c>
      <c r="C156" s="6">
        <v>1249</v>
      </c>
      <c r="D156" s="6">
        <v>1235</v>
      </c>
      <c r="E156" s="6">
        <v>290</v>
      </c>
      <c r="F156" s="6">
        <v>1516</v>
      </c>
      <c r="G156" s="6">
        <v>1539</v>
      </c>
      <c r="H156" s="4">
        <f t="shared" si="6"/>
        <v>3055</v>
      </c>
    </row>
    <row r="157" spans="1:8" x14ac:dyDescent="0.25">
      <c r="A157" s="3" t="s">
        <v>8</v>
      </c>
      <c r="B157" s="6">
        <v>781</v>
      </c>
      <c r="C157" s="6">
        <v>1552</v>
      </c>
      <c r="D157" s="6">
        <v>1265</v>
      </c>
      <c r="E157" s="6">
        <v>904</v>
      </c>
      <c r="F157" s="6">
        <v>2045</v>
      </c>
      <c r="G157" s="6">
        <v>2456</v>
      </c>
      <c r="H157" s="4">
        <f t="shared" si="6"/>
        <v>4501</v>
      </c>
    </row>
    <row r="158" spans="1:8" x14ac:dyDescent="0.25">
      <c r="A158" s="3" t="s">
        <v>9</v>
      </c>
      <c r="B158" s="6">
        <v>238</v>
      </c>
      <c r="C158" s="6">
        <v>380</v>
      </c>
      <c r="D158" s="6">
        <v>384</v>
      </c>
      <c r="E158" s="6">
        <v>345</v>
      </c>
      <c r="F158" s="6">
        <v>622</v>
      </c>
      <c r="G158" s="6">
        <v>725</v>
      </c>
      <c r="H158" s="4">
        <f t="shared" si="6"/>
        <v>1347</v>
      </c>
    </row>
    <row r="159" spans="1:8" x14ac:dyDescent="0.25">
      <c r="A159" s="3" t="s">
        <v>10</v>
      </c>
      <c r="B159" s="6">
        <v>405</v>
      </c>
      <c r="C159" s="6">
        <v>380</v>
      </c>
      <c r="D159" s="6">
        <v>420</v>
      </c>
      <c r="E159" s="6">
        <v>398</v>
      </c>
      <c r="F159" s="6">
        <v>825</v>
      </c>
      <c r="G159" s="6">
        <v>778</v>
      </c>
      <c r="H159" s="4">
        <f t="shared" si="6"/>
        <v>1603</v>
      </c>
    </row>
    <row r="160" spans="1:8" x14ac:dyDescent="0.25">
      <c r="A160" s="3" t="s">
        <v>11</v>
      </c>
      <c r="B160" s="6">
        <v>906</v>
      </c>
      <c r="C160" s="6">
        <v>476</v>
      </c>
      <c r="D160" s="6">
        <v>511</v>
      </c>
      <c r="E160" s="6">
        <v>1106</v>
      </c>
      <c r="F160" s="6">
        <v>1418</v>
      </c>
      <c r="G160" s="6">
        <v>1582</v>
      </c>
      <c r="H160" s="4">
        <f t="shared" si="6"/>
        <v>3000</v>
      </c>
    </row>
    <row r="161" spans="1:8" x14ac:dyDescent="0.25">
      <c r="A161" s="3" t="s">
        <v>12</v>
      </c>
      <c r="B161" s="6">
        <v>798</v>
      </c>
      <c r="C161" s="6">
        <v>632</v>
      </c>
      <c r="D161" s="6">
        <v>712</v>
      </c>
      <c r="E161" s="6">
        <v>769</v>
      </c>
      <c r="F161" s="6">
        <v>1510</v>
      </c>
      <c r="G161" s="6">
        <v>1401</v>
      </c>
      <c r="H161" s="4">
        <f t="shared" si="6"/>
        <v>2911</v>
      </c>
    </row>
    <row r="162" spans="1:8" x14ac:dyDescent="0.25">
      <c r="A162" s="3" t="s">
        <v>13</v>
      </c>
      <c r="B162" s="6">
        <v>926</v>
      </c>
      <c r="C162" s="6">
        <v>299</v>
      </c>
      <c r="D162" s="6">
        <v>316</v>
      </c>
      <c r="E162" s="6">
        <v>942</v>
      </c>
      <c r="F162" s="6">
        <v>1243</v>
      </c>
      <c r="G162" s="6">
        <v>1241</v>
      </c>
      <c r="H162" s="4">
        <f t="shared" si="6"/>
        <v>2484</v>
      </c>
    </row>
    <row r="163" spans="1:8" x14ac:dyDescent="0.25">
      <c r="A163" s="3" t="s">
        <v>14</v>
      </c>
      <c r="B163" s="6">
        <v>1017</v>
      </c>
      <c r="C163" s="6">
        <v>378</v>
      </c>
      <c r="D163" s="6">
        <v>429</v>
      </c>
      <c r="E163" s="6">
        <v>1078</v>
      </c>
      <c r="F163" s="6">
        <v>1446</v>
      </c>
      <c r="G163" s="6">
        <v>1456</v>
      </c>
      <c r="H163" s="4">
        <f t="shared" si="6"/>
        <v>2902</v>
      </c>
    </row>
    <row r="164" spans="1:8" x14ac:dyDescent="0.25">
      <c r="A164" s="3" t="s">
        <v>15</v>
      </c>
      <c r="B164" s="6">
        <v>824</v>
      </c>
      <c r="C164" s="6">
        <v>288</v>
      </c>
      <c r="D164" s="6">
        <v>292</v>
      </c>
      <c r="E164" s="6">
        <v>811</v>
      </c>
      <c r="F164" s="6">
        <v>1115</v>
      </c>
      <c r="G164" s="6">
        <v>1099</v>
      </c>
      <c r="H164" s="4">
        <f t="shared" si="6"/>
        <v>2214</v>
      </c>
    </row>
    <row r="165" spans="1:8" x14ac:dyDescent="0.25">
      <c r="A165" s="3" t="s">
        <v>16</v>
      </c>
      <c r="B165" s="6">
        <v>1670</v>
      </c>
      <c r="C165" s="6">
        <v>371</v>
      </c>
      <c r="D165" s="6">
        <v>375</v>
      </c>
      <c r="E165" s="6">
        <v>1963</v>
      </c>
      <c r="F165" s="6">
        <v>2044</v>
      </c>
      <c r="G165" s="6">
        <v>2334</v>
      </c>
      <c r="H165" s="4">
        <f t="shared" si="6"/>
        <v>4378</v>
      </c>
    </row>
    <row r="166" spans="1:8" x14ac:dyDescent="0.25">
      <c r="A166" s="3" t="s">
        <v>17</v>
      </c>
      <c r="B166" s="6">
        <v>4093</v>
      </c>
      <c r="C166" s="6">
        <v>0</v>
      </c>
      <c r="D166" s="6">
        <v>0</v>
      </c>
      <c r="E166" s="6">
        <v>3691</v>
      </c>
      <c r="F166" s="6">
        <v>4093</v>
      </c>
      <c r="G166" s="6">
        <v>3691</v>
      </c>
      <c r="H166" s="4">
        <f t="shared" si="6"/>
        <v>7784</v>
      </c>
    </row>
    <row r="167" spans="1:8" x14ac:dyDescent="0.25">
      <c r="B167" s="7"/>
      <c r="C167" s="7"/>
      <c r="D167" s="7"/>
      <c r="E167" s="7"/>
      <c r="F167" s="7"/>
      <c r="G167" s="7"/>
    </row>
    <row r="168" spans="1:8" x14ac:dyDescent="0.25">
      <c r="A168" s="1" t="s">
        <v>2</v>
      </c>
      <c r="B168" s="27">
        <v>12113</v>
      </c>
      <c r="C168" s="28"/>
      <c r="D168" s="27">
        <v>12478</v>
      </c>
      <c r="E168" s="28"/>
      <c r="F168" s="29">
        <v>24591</v>
      </c>
      <c r="G168" s="29"/>
    </row>
    <row r="169" spans="1:8" x14ac:dyDescent="0.25">
      <c r="B169" s="7"/>
      <c r="C169" s="7"/>
      <c r="D169" s="7"/>
      <c r="E169" s="7"/>
      <c r="F169" s="7"/>
      <c r="G169" s="7"/>
    </row>
    <row r="170" spans="1:8" x14ac:dyDescent="0.25">
      <c r="B170" s="7"/>
      <c r="C170" s="7"/>
      <c r="D170" s="7"/>
      <c r="E170" s="7"/>
      <c r="F170" s="7"/>
      <c r="G170" s="7"/>
    </row>
    <row r="171" spans="1:8" x14ac:dyDescent="0.25">
      <c r="A171" s="11" t="s">
        <v>18</v>
      </c>
      <c r="B171" s="7"/>
      <c r="C171" s="7"/>
      <c r="D171" s="7"/>
      <c r="E171" s="7"/>
      <c r="F171" s="7"/>
      <c r="G171" s="7"/>
    </row>
    <row r="172" spans="1:8" x14ac:dyDescent="0.25">
      <c r="A172" s="10" t="s">
        <v>19</v>
      </c>
      <c r="B172" s="7"/>
      <c r="C172" s="7"/>
      <c r="D172" s="7"/>
      <c r="E172" s="7"/>
      <c r="F172" s="7"/>
      <c r="G172" s="7"/>
    </row>
    <row r="173" spans="1:8" x14ac:dyDescent="0.25">
      <c r="A173" t="s">
        <v>46</v>
      </c>
      <c r="B173" s="7"/>
      <c r="C173" s="7"/>
      <c r="D173" s="7"/>
      <c r="E173" s="7"/>
      <c r="F173" s="7"/>
      <c r="G173" s="7"/>
    </row>
    <row r="174" spans="1:8" x14ac:dyDescent="0.25">
      <c r="A174" t="s">
        <v>24</v>
      </c>
      <c r="B174" s="7"/>
      <c r="C174" s="7"/>
      <c r="D174" s="7"/>
      <c r="E174" s="7"/>
      <c r="F174" s="7"/>
      <c r="G174" s="7"/>
    </row>
    <row r="175" spans="1:8" x14ac:dyDescent="0.25">
      <c r="B175" s="25" t="s">
        <v>0</v>
      </c>
      <c r="C175" s="26"/>
      <c r="D175" s="25" t="s">
        <v>1</v>
      </c>
      <c r="E175" s="26"/>
      <c r="F175" s="30" t="s">
        <v>2</v>
      </c>
      <c r="G175" s="30"/>
      <c r="H175" s="31"/>
    </row>
    <row r="176" spans="1:8" x14ac:dyDescent="0.25">
      <c r="B176" s="9" t="s">
        <v>3</v>
      </c>
      <c r="C176" s="9" t="s">
        <v>4</v>
      </c>
      <c r="D176" s="9" t="s">
        <v>3</v>
      </c>
      <c r="E176" s="9" t="s">
        <v>4</v>
      </c>
      <c r="F176" s="9" t="s">
        <v>3</v>
      </c>
      <c r="G176" s="9" t="s">
        <v>4</v>
      </c>
      <c r="H176" s="22" t="s">
        <v>29</v>
      </c>
    </row>
    <row r="177" spans="1:8" x14ac:dyDescent="0.25">
      <c r="A177" s="3" t="s">
        <v>5</v>
      </c>
      <c r="B177" s="6">
        <v>0</v>
      </c>
      <c r="C177" s="6">
        <v>5792</v>
      </c>
      <c r="D177" s="6">
        <v>5235</v>
      </c>
      <c r="E177" s="6">
        <v>0</v>
      </c>
      <c r="F177" s="6">
        <f>SUM(B177,D177)</f>
        <v>5235</v>
      </c>
      <c r="G177" s="6">
        <f>SUM(C177,E177)</f>
        <v>5792</v>
      </c>
      <c r="H177" s="4">
        <f>SUM(F177,G177)</f>
        <v>11027</v>
      </c>
    </row>
    <row r="178" spans="1:8" x14ac:dyDescent="0.25">
      <c r="A178" s="3" t="s">
        <v>6</v>
      </c>
      <c r="B178" s="6">
        <v>189</v>
      </c>
      <c r="C178" s="6">
        <v>2093</v>
      </c>
      <c r="D178" s="6">
        <v>2456</v>
      </c>
      <c r="E178" s="6">
        <v>407</v>
      </c>
      <c r="F178" s="6">
        <f t="shared" ref="F178:F189" si="7">SUM(B178,D178)</f>
        <v>2645</v>
      </c>
      <c r="G178" s="6">
        <f t="shared" ref="G178:G189" si="8">SUM(C178,E178)</f>
        <v>2500</v>
      </c>
      <c r="H178" s="4">
        <f t="shared" ref="H178:H189" si="9">SUM(F178,G178)</f>
        <v>5145</v>
      </c>
    </row>
    <row r="179" spans="1:8" x14ac:dyDescent="0.25">
      <c r="A179" s="3" t="s">
        <v>7</v>
      </c>
      <c r="B179" s="6">
        <v>335</v>
      </c>
      <c r="C179" s="6">
        <v>1501</v>
      </c>
      <c r="D179" s="6">
        <v>600</v>
      </c>
      <c r="E179" s="6">
        <v>267</v>
      </c>
      <c r="F179" s="6">
        <f t="shared" si="7"/>
        <v>935</v>
      </c>
      <c r="G179" s="6">
        <f t="shared" si="8"/>
        <v>1768</v>
      </c>
      <c r="H179" s="4">
        <f t="shared" si="9"/>
        <v>2703</v>
      </c>
    </row>
    <row r="180" spans="1:8" x14ac:dyDescent="0.25">
      <c r="A180" s="3" t="s">
        <v>8</v>
      </c>
      <c r="B180" s="6">
        <v>958</v>
      </c>
      <c r="C180" s="6">
        <v>1716</v>
      </c>
      <c r="D180" s="6">
        <v>851</v>
      </c>
      <c r="E180" s="6">
        <v>424</v>
      </c>
      <c r="F180" s="6">
        <f t="shared" si="7"/>
        <v>1809</v>
      </c>
      <c r="G180" s="6">
        <f t="shared" si="8"/>
        <v>2140</v>
      </c>
      <c r="H180" s="4">
        <f t="shared" si="9"/>
        <v>3949</v>
      </c>
    </row>
    <row r="181" spans="1:8" x14ac:dyDescent="0.25">
      <c r="A181" s="3" t="s">
        <v>9</v>
      </c>
      <c r="B181" s="6">
        <v>566</v>
      </c>
      <c r="C181" s="6">
        <v>867</v>
      </c>
      <c r="D181" s="6">
        <v>805</v>
      </c>
      <c r="E181" s="6">
        <v>282</v>
      </c>
      <c r="F181" s="6">
        <f t="shared" si="7"/>
        <v>1371</v>
      </c>
      <c r="G181" s="6">
        <f t="shared" si="8"/>
        <v>1149</v>
      </c>
      <c r="H181" s="4">
        <f t="shared" si="9"/>
        <v>2520</v>
      </c>
    </row>
    <row r="182" spans="1:8" x14ac:dyDescent="0.25">
      <c r="A182" s="3" t="s">
        <v>10</v>
      </c>
      <c r="B182" s="6">
        <v>436</v>
      </c>
      <c r="C182" s="6">
        <v>400</v>
      </c>
      <c r="D182" s="6">
        <v>584</v>
      </c>
      <c r="E182" s="6">
        <v>379</v>
      </c>
      <c r="F182" s="6">
        <f t="shared" si="7"/>
        <v>1020</v>
      </c>
      <c r="G182" s="6">
        <f t="shared" si="8"/>
        <v>779</v>
      </c>
      <c r="H182" s="4">
        <f t="shared" si="9"/>
        <v>1799</v>
      </c>
    </row>
    <row r="183" spans="1:8" x14ac:dyDescent="0.25">
      <c r="A183" s="3" t="s">
        <v>11</v>
      </c>
      <c r="B183" s="6">
        <v>968</v>
      </c>
      <c r="C183" s="6">
        <v>442</v>
      </c>
      <c r="D183" s="6">
        <v>758</v>
      </c>
      <c r="E183" s="6">
        <v>331</v>
      </c>
      <c r="F183" s="6">
        <f t="shared" si="7"/>
        <v>1726</v>
      </c>
      <c r="G183" s="6">
        <f t="shared" si="8"/>
        <v>773</v>
      </c>
      <c r="H183" s="4">
        <f t="shared" si="9"/>
        <v>2499</v>
      </c>
    </row>
    <row r="184" spans="1:8" x14ac:dyDescent="0.25">
      <c r="A184" s="3" t="s">
        <v>12</v>
      </c>
      <c r="B184" s="6">
        <v>776</v>
      </c>
      <c r="C184" s="6">
        <v>556</v>
      </c>
      <c r="D184" s="6">
        <v>255</v>
      </c>
      <c r="E184" s="6">
        <v>256</v>
      </c>
      <c r="F184" s="6">
        <f t="shared" si="7"/>
        <v>1031</v>
      </c>
      <c r="G184" s="6">
        <f t="shared" si="8"/>
        <v>812</v>
      </c>
      <c r="H184" s="4">
        <f t="shared" si="9"/>
        <v>1843</v>
      </c>
    </row>
    <row r="185" spans="1:8" x14ac:dyDescent="0.25">
      <c r="A185" s="3" t="s">
        <v>13</v>
      </c>
      <c r="B185" s="6">
        <v>1036</v>
      </c>
      <c r="C185" s="6">
        <v>317</v>
      </c>
      <c r="D185" s="6">
        <v>631</v>
      </c>
      <c r="E185" s="6">
        <v>1202</v>
      </c>
      <c r="F185" s="6">
        <f t="shared" si="7"/>
        <v>1667</v>
      </c>
      <c r="G185" s="6">
        <f t="shared" si="8"/>
        <v>1519</v>
      </c>
      <c r="H185" s="4">
        <f t="shared" si="9"/>
        <v>3186</v>
      </c>
    </row>
    <row r="186" spans="1:8" x14ac:dyDescent="0.25">
      <c r="A186" s="3" t="s">
        <v>14</v>
      </c>
      <c r="B186" s="6">
        <v>1110</v>
      </c>
      <c r="C186" s="6">
        <v>396</v>
      </c>
      <c r="D186" s="6">
        <v>807</v>
      </c>
      <c r="E186" s="6">
        <v>1501</v>
      </c>
      <c r="F186" s="6">
        <f t="shared" si="7"/>
        <v>1917</v>
      </c>
      <c r="G186" s="6">
        <f t="shared" si="8"/>
        <v>1897</v>
      </c>
      <c r="H186" s="4">
        <f t="shared" si="9"/>
        <v>3814</v>
      </c>
    </row>
    <row r="187" spans="1:8" x14ac:dyDescent="0.25">
      <c r="A187" s="3" t="s">
        <v>15</v>
      </c>
      <c r="B187" s="6">
        <v>870</v>
      </c>
      <c r="C187" s="6">
        <v>310</v>
      </c>
      <c r="D187" s="6">
        <v>302</v>
      </c>
      <c r="E187" s="6">
        <v>930</v>
      </c>
      <c r="F187" s="6">
        <f t="shared" si="7"/>
        <v>1172</v>
      </c>
      <c r="G187" s="6">
        <f t="shared" si="8"/>
        <v>1240</v>
      </c>
      <c r="H187" s="4">
        <f t="shared" si="9"/>
        <v>2412</v>
      </c>
    </row>
    <row r="188" spans="1:8" x14ac:dyDescent="0.25">
      <c r="A188" s="3" t="s">
        <v>16</v>
      </c>
      <c r="B188" s="6">
        <v>2129</v>
      </c>
      <c r="C188" s="6">
        <v>380</v>
      </c>
      <c r="D188" s="6">
        <v>164</v>
      </c>
      <c r="E188" s="6">
        <v>1504</v>
      </c>
      <c r="F188" s="6">
        <f t="shared" si="7"/>
        <v>2293</v>
      </c>
      <c r="G188" s="6">
        <f t="shared" si="8"/>
        <v>1884</v>
      </c>
      <c r="H188" s="4">
        <f t="shared" si="9"/>
        <v>4177</v>
      </c>
    </row>
    <row r="189" spans="1:8" x14ac:dyDescent="0.25">
      <c r="A189" s="3" t="s">
        <v>17</v>
      </c>
      <c r="B189" s="6">
        <v>5388</v>
      </c>
      <c r="C189" s="6">
        <v>0</v>
      </c>
      <c r="D189" s="6">
        <v>0</v>
      </c>
      <c r="E189" s="6">
        <v>5966</v>
      </c>
      <c r="F189" s="6">
        <f t="shared" si="7"/>
        <v>5388</v>
      </c>
      <c r="G189" s="6">
        <f t="shared" si="8"/>
        <v>5966</v>
      </c>
      <c r="H189" s="4">
        <f t="shared" si="9"/>
        <v>11354</v>
      </c>
    </row>
    <row r="190" spans="1:8" x14ac:dyDescent="0.25">
      <c r="B190" s="7"/>
      <c r="C190" s="7"/>
      <c r="D190" s="7"/>
      <c r="E190" s="7"/>
      <c r="F190" s="7"/>
      <c r="G190" s="7"/>
    </row>
    <row r="191" spans="1:8" x14ac:dyDescent="0.25">
      <c r="A191" s="1" t="s">
        <v>2</v>
      </c>
      <c r="B191" s="27">
        <v>14761</v>
      </c>
      <c r="C191" s="28"/>
      <c r="D191" s="27">
        <v>13448</v>
      </c>
      <c r="E191" s="28"/>
      <c r="F191" s="27">
        <v>28209</v>
      </c>
      <c r="G191" s="28"/>
    </row>
    <row r="192" spans="1:8" x14ac:dyDescent="0.25">
      <c r="B192" s="7"/>
      <c r="C192" s="7"/>
      <c r="D192" s="7"/>
      <c r="E192" s="7"/>
      <c r="F192" s="7"/>
      <c r="G192" s="7"/>
    </row>
    <row r="193" spans="1:8" x14ac:dyDescent="0.25">
      <c r="B193" s="7"/>
      <c r="C193" s="7"/>
      <c r="D193" s="7"/>
      <c r="E193" s="7"/>
      <c r="F193" s="7"/>
      <c r="G193" s="7"/>
    </row>
    <row r="195" spans="1:8" x14ac:dyDescent="0.25">
      <c r="A195" s="11" t="s">
        <v>18</v>
      </c>
    </row>
    <row r="196" spans="1:8" x14ac:dyDescent="0.25">
      <c r="A196" s="10" t="s">
        <v>19</v>
      </c>
    </row>
    <row r="197" spans="1:8" x14ac:dyDescent="0.25">
      <c r="A197" t="s">
        <v>23</v>
      </c>
    </row>
    <row r="198" spans="1:8" x14ac:dyDescent="0.25">
      <c r="A198" t="s">
        <v>42</v>
      </c>
    </row>
    <row r="199" spans="1:8" x14ac:dyDescent="0.25">
      <c r="B199" s="32" t="s">
        <v>0</v>
      </c>
      <c r="C199" s="33"/>
      <c r="D199" s="32" t="s">
        <v>1</v>
      </c>
      <c r="E199" s="33"/>
      <c r="F199" s="30" t="s">
        <v>2</v>
      </c>
      <c r="G199" s="30"/>
      <c r="H199" s="31"/>
    </row>
    <row r="200" spans="1:8" x14ac:dyDescent="0.25">
      <c r="B200" s="8" t="s">
        <v>3</v>
      </c>
      <c r="C200" s="8" t="s">
        <v>4</v>
      </c>
      <c r="D200" s="8" t="s">
        <v>3</v>
      </c>
      <c r="E200" s="8" t="s">
        <v>4</v>
      </c>
      <c r="F200" s="9" t="s">
        <v>3</v>
      </c>
      <c r="G200" s="9" t="s">
        <v>4</v>
      </c>
      <c r="H200" s="22" t="s">
        <v>29</v>
      </c>
    </row>
    <row r="201" spans="1:8" x14ac:dyDescent="0.25">
      <c r="A201" s="3" t="s">
        <v>5</v>
      </c>
      <c r="B201" s="6">
        <v>0</v>
      </c>
      <c r="C201" s="6">
        <v>4823</v>
      </c>
      <c r="D201" s="6">
        <v>5296</v>
      </c>
      <c r="E201" s="6">
        <v>0</v>
      </c>
      <c r="F201" s="6">
        <f>SUM(B201,D201)</f>
        <v>5296</v>
      </c>
      <c r="G201" s="6">
        <f>SUM(C201,E201)</f>
        <v>4823</v>
      </c>
      <c r="H201" s="4">
        <f>SUM(F201,G201)</f>
        <v>10119</v>
      </c>
    </row>
    <row r="202" spans="1:8" x14ac:dyDescent="0.25">
      <c r="A202" s="3" t="s">
        <v>6</v>
      </c>
      <c r="B202" s="6">
        <v>170</v>
      </c>
      <c r="C202" s="6">
        <v>1851</v>
      </c>
      <c r="D202" s="6">
        <v>1784</v>
      </c>
      <c r="E202" s="6">
        <v>196</v>
      </c>
      <c r="F202" s="6">
        <f>SUM(B202,D202)</f>
        <v>1954</v>
      </c>
      <c r="G202" s="6">
        <f>SUM(C202,E202)</f>
        <v>2047</v>
      </c>
      <c r="H202" s="4">
        <f t="shared" ref="H202:H213" si="10">SUM(F202,G202)</f>
        <v>4001</v>
      </c>
    </row>
    <row r="203" spans="1:8" x14ac:dyDescent="0.25">
      <c r="A203" s="3" t="s">
        <v>7</v>
      </c>
      <c r="B203" s="6">
        <v>311</v>
      </c>
      <c r="C203" s="6">
        <v>1322</v>
      </c>
      <c r="D203" s="6">
        <v>1305</v>
      </c>
      <c r="E203" s="6">
        <v>328</v>
      </c>
      <c r="F203" s="6">
        <f t="shared" ref="F203:F213" si="11">SUM(B203,D203)</f>
        <v>1616</v>
      </c>
      <c r="G203" s="6">
        <f t="shared" ref="G203:G213" si="12">SUM(C203,E203)</f>
        <v>1650</v>
      </c>
      <c r="H203" s="4">
        <f t="shared" si="10"/>
        <v>3266</v>
      </c>
    </row>
    <row r="204" spans="1:8" x14ac:dyDescent="0.25">
      <c r="A204" s="3" t="s">
        <v>8</v>
      </c>
      <c r="B204" s="6">
        <v>891</v>
      </c>
      <c r="C204" s="6">
        <v>1645</v>
      </c>
      <c r="D204" s="6">
        <v>1319</v>
      </c>
      <c r="E204" s="6">
        <v>988</v>
      </c>
      <c r="F204" s="6">
        <f t="shared" si="11"/>
        <v>2210</v>
      </c>
      <c r="G204" s="6">
        <f t="shared" si="12"/>
        <v>2633</v>
      </c>
      <c r="H204" s="4">
        <f t="shared" si="10"/>
        <v>4843</v>
      </c>
    </row>
    <row r="205" spans="1:8" x14ac:dyDescent="0.25">
      <c r="A205" s="3" t="s">
        <v>9</v>
      </c>
      <c r="B205" s="6">
        <v>230</v>
      </c>
      <c r="C205" s="6">
        <v>261</v>
      </c>
      <c r="D205" s="6">
        <v>264</v>
      </c>
      <c r="E205" s="6">
        <v>292</v>
      </c>
      <c r="F205" s="6">
        <f t="shared" si="11"/>
        <v>494</v>
      </c>
      <c r="G205" s="6">
        <f t="shared" si="12"/>
        <v>553</v>
      </c>
      <c r="H205" s="4">
        <f t="shared" si="10"/>
        <v>1047</v>
      </c>
    </row>
    <row r="206" spans="1:8" x14ac:dyDescent="0.25">
      <c r="A206" s="3" t="s">
        <v>10</v>
      </c>
      <c r="B206" s="6">
        <v>465</v>
      </c>
      <c r="C206" s="6">
        <v>398</v>
      </c>
      <c r="D206" s="6">
        <v>416</v>
      </c>
      <c r="E206" s="6">
        <v>435</v>
      </c>
      <c r="F206" s="6">
        <f t="shared" si="11"/>
        <v>881</v>
      </c>
      <c r="G206" s="6">
        <f t="shared" si="12"/>
        <v>833</v>
      </c>
      <c r="H206" s="4">
        <f t="shared" si="10"/>
        <v>1714</v>
      </c>
    </row>
    <row r="207" spans="1:8" x14ac:dyDescent="0.25">
      <c r="A207" s="3" t="s">
        <v>11</v>
      </c>
      <c r="B207" s="6">
        <v>996</v>
      </c>
      <c r="C207" s="6">
        <v>527</v>
      </c>
      <c r="D207" s="6">
        <v>546</v>
      </c>
      <c r="E207" s="6">
        <v>1178</v>
      </c>
      <c r="F207" s="6">
        <f t="shared" si="11"/>
        <v>1542</v>
      </c>
      <c r="G207" s="6">
        <f t="shared" si="12"/>
        <v>1705</v>
      </c>
      <c r="H207" s="4">
        <f t="shared" si="10"/>
        <v>3247</v>
      </c>
    </row>
    <row r="208" spans="1:8" x14ac:dyDescent="0.25">
      <c r="A208" s="3" t="s">
        <v>12</v>
      </c>
      <c r="B208" s="6">
        <v>860</v>
      </c>
      <c r="C208" s="6">
        <v>654</v>
      </c>
      <c r="D208" s="6">
        <v>749</v>
      </c>
      <c r="E208" s="6">
        <v>816</v>
      </c>
      <c r="F208" s="6">
        <f t="shared" si="11"/>
        <v>1609</v>
      </c>
      <c r="G208" s="6">
        <f t="shared" si="12"/>
        <v>1470</v>
      </c>
      <c r="H208" s="4">
        <f t="shared" si="10"/>
        <v>3079</v>
      </c>
    </row>
    <row r="209" spans="1:8" x14ac:dyDescent="0.25">
      <c r="A209" s="3" t="s">
        <v>13</v>
      </c>
      <c r="B209" s="6">
        <v>1063</v>
      </c>
      <c r="C209" s="6">
        <v>308</v>
      </c>
      <c r="D209" s="6">
        <v>326</v>
      </c>
      <c r="E209" s="6">
        <v>1047</v>
      </c>
      <c r="F209" s="6">
        <f t="shared" si="11"/>
        <v>1389</v>
      </c>
      <c r="G209" s="6">
        <f t="shared" si="12"/>
        <v>1355</v>
      </c>
      <c r="H209" s="4">
        <f t="shared" si="10"/>
        <v>2744</v>
      </c>
    </row>
    <row r="210" spans="1:8" x14ac:dyDescent="0.25">
      <c r="A210" s="3" t="s">
        <v>14</v>
      </c>
      <c r="B210" s="6">
        <v>1147</v>
      </c>
      <c r="C210" s="6">
        <v>384</v>
      </c>
      <c r="D210" s="6">
        <v>414</v>
      </c>
      <c r="E210" s="6">
        <v>1202</v>
      </c>
      <c r="F210" s="6">
        <f t="shared" si="11"/>
        <v>1561</v>
      </c>
      <c r="G210" s="6">
        <f t="shared" si="12"/>
        <v>1586</v>
      </c>
      <c r="H210" s="4">
        <f t="shared" si="10"/>
        <v>3147</v>
      </c>
    </row>
    <row r="211" spans="1:8" x14ac:dyDescent="0.25">
      <c r="A211" s="3" t="s">
        <v>15</v>
      </c>
      <c r="B211" s="6">
        <v>867</v>
      </c>
      <c r="C211" s="6">
        <v>288</v>
      </c>
      <c r="D211" s="6">
        <v>290</v>
      </c>
      <c r="E211" s="6">
        <v>855</v>
      </c>
      <c r="F211" s="6">
        <f t="shared" si="11"/>
        <v>1157</v>
      </c>
      <c r="G211" s="6">
        <f t="shared" si="12"/>
        <v>1143</v>
      </c>
      <c r="H211" s="4">
        <f t="shared" si="10"/>
        <v>2300</v>
      </c>
    </row>
    <row r="212" spans="1:8" x14ac:dyDescent="0.25">
      <c r="A212" s="3" t="s">
        <v>16</v>
      </c>
      <c r="B212" s="6">
        <v>1738</v>
      </c>
      <c r="C212" s="6">
        <v>351</v>
      </c>
      <c r="D212" s="6">
        <v>351</v>
      </c>
      <c r="E212" s="6">
        <v>2069</v>
      </c>
      <c r="F212" s="6">
        <f t="shared" si="11"/>
        <v>2089</v>
      </c>
      <c r="G212" s="6">
        <f t="shared" si="12"/>
        <v>2420</v>
      </c>
      <c r="H212" s="4">
        <f t="shared" si="10"/>
        <v>4509</v>
      </c>
    </row>
    <row r="213" spans="1:8" x14ac:dyDescent="0.25">
      <c r="A213" s="3" t="s">
        <v>17</v>
      </c>
      <c r="B213" s="6">
        <v>4073</v>
      </c>
      <c r="C213" s="6">
        <v>0</v>
      </c>
      <c r="D213" s="6">
        <v>0</v>
      </c>
      <c r="E213" s="6">
        <v>3655</v>
      </c>
      <c r="F213" s="6">
        <f t="shared" si="11"/>
        <v>4073</v>
      </c>
      <c r="G213" s="6">
        <f t="shared" si="12"/>
        <v>3655</v>
      </c>
      <c r="H213" s="4">
        <f t="shared" si="10"/>
        <v>7728</v>
      </c>
    </row>
    <row r="214" spans="1:8" x14ac:dyDescent="0.25">
      <c r="B214" s="7"/>
      <c r="C214" s="7"/>
      <c r="D214" s="5"/>
      <c r="E214" s="7"/>
      <c r="F214" s="7"/>
      <c r="G214" s="7"/>
    </row>
    <row r="215" spans="1:8" x14ac:dyDescent="0.25">
      <c r="A215" s="1" t="s">
        <v>2</v>
      </c>
      <c r="B215" s="27">
        <v>12811</v>
      </c>
      <c r="C215" s="28"/>
      <c r="D215" s="27">
        <v>13060</v>
      </c>
      <c r="E215" s="28"/>
      <c r="F215" s="29">
        <f>SUM(B215,D215)</f>
        <v>25871</v>
      </c>
      <c r="G215" s="29"/>
    </row>
    <row r="216" spans="1:8" x14ac:dyDescent="0.25">
      <c r="A216" s="1"/>
      <c r="B216" s="12"/>
      <c r="C216" s="12"/>
      <c r="D216" s="12"/>
      <c r="E216" s="12"/>
      <c r="F216" s="12"/>
      <c r="G216" s="12"/>
    </row>
    <row r="217" spans="1:8" x14ac:dyDescent="0.25">
      <c r="A217" s="1"/>
      <c r="B217" s="12"/>
      <c r="C217" s="12"/>
      <c r="D217" s="12"/>
      <c r="E217" s="12"/>
      <c r="F217" s="12"/>
      <c r="G217" s="12"/>
    </row>
    <row r="218" spans="1:8" x14ac:dyDescent="0.25">
      <c r="B218" s="7"/>
      <c r="C218" s="7"/>
      <c r="D218" s="7"/>
      <c r="E218" s="7"/>
      <c r="F218" s="7"/>
      <c r="G218" s="7"/>
    </row>
    <row r="219" spans="1:8" x14ac:dyDescent="0.25">
      <c r="A219" s="11" t="s">
        <v>18</v>
      </c>
      <c r="B219" s="7"/>
      <c r="C219" s="7"/>
      <c r="D219" s="7"/>
      <c r="E219" s="7"/>
      <c r="F219" s="7"/>
      <c r="G219" s="7"/>
    </row>
    <row r="220" spans="1:8" x14ac:dyDescent="0.25">
      <c r="A220" s="10" t="s">
        <v>53</v>
      </c>
      <c r="B220" s="7"/>
      <c r="C220" s="7"/>
      <c r="D220" s="7"/>
      <c r="E220" s="7"/>
      <c r="F220" s="7"/>
      <c r="G220" s="7"/>
    </row>
    <row r="221" spans="1:8" x14ac:dyDescent="0.25">
      <c r="A221" t="s">
        <v>54</v>
      </c>
      <c r="B221" s="7"/>
      <c r="C221" s="7"/>
      <c r="D221" s="7"/>
      <c r="E221" s="7"/>
      <c r="F221" s="7"/>
      <c r="G221" s="7"/>
    </row>
    <row r="222" spans="1:8" x14ac:dyDescent="0.25">
      <c r="A222" t="s">
        <v>42</v>
      </c>
      <c r="B222" s="7"/>
      <c r="C222" s="7"/>
      <c r="D222" s="7"/>
      <c r="E222" s="7"/>
      <c r="F222" s="7"/>
      <c r="G222" s="7"/>
    </row>
    <row r="223" spans="1:8" x14ac:dyDescent="0.25">
      <c r="B223" s="25" t="s">
        <v>0</v>
      </c>
      <c r="C223" s="26"/>
      <c r="D223" s="25" t="s">
        <v>1</v>
      </c>
      <c r="E223" s="26"/>
      <c r="F223" s="30" t="s">
        <v>2</v>
      </c>
      <c r="G223" s="30"/>
      <c r="H223" s="31"/>
    </row>
    <row r="224" spans="1:8" x14ac:dyDescent="0.25">
      <c r="B224" s="9" t="s">
        <v>3</v>
      </c>
      <c r="C224" s="9" t="s">
        <v>4</v>
      </c>
      <c r="D224" s="9" t="s">
        <v>3</v>
      </c>
      <c r="E224" s="9" t="s">
        <v>4</v>
      </c>
      <c r="F224" s="9" t="s">
        <v>3</v>
      </c>
      <c r="G224" s="9" t="s">
        <v>4</v>
      </c>
      <c r="H224" s="22" t="s">
        <v>29</v>
      </c>
    </row>
    <row r="225" spans="1:8" x14ac:dyDescent="0.25">
      <c r="A225" s="3" t="s">
        <v>5</v>
      </c>
      <c r="B225" s="6">
        <v>0</v>
      </c>
      <c r="C225" s="6">
        <v>4270</v>
      </c>
      <c r="D225" s="6">
        <v>4329</v>
      </c>
      <c r="E225" s="6">
        <v>0</v>
      </c>
      <c r="F225" s="6">
        <f>SUM(B225,D225)</f>
        <v>4329</v>
      </c>
      <c r="G225" s="6">
        <f>SUM(C225,E225)</f>
        <v>4270</v>
      </c>
      <c r="H225" s="4">
        <f>SUM(F225,G225)</f>
        <v>8599</v>
      </c>
    </row>
    <row r="226" spans="1:8" x14ac:dyDescent="0.25">
      <c r="A226" s="3" t="s">
        <v>6</v>
      </c>
      <c r="B226" s="6">
        <v>106</v>
      </c>
      <c r="C226" s="6">
        <v>1045</v>
      </c>
      <c r="D226" s="6">
        <v>962</v>
      </c>
      <c r="E226" s="6">
        <v>116</v>
      </c>
      <c r="F226" s="17">
        <f t="shared" ref="F226:F237" si="13">SUM(B226,D226)</f>
        <v>1068</v>
      </c>
      <c r="G226" s="17">
        <f t="shared" ref="G226:G237" si="14">SUM(C226,E226)</f>
        <v>1161</v>
      </c>
      <c r="H226" s="4">
        <f t="shared" ref="H226:H237" si="15">SUM(F226,G226)</f>
        <v>2229</v>
      </c>
    </row>
    <row r="227" spans="1:8" x14ac:dyDescent="0.25">
      <c r="A227" s="3" t="s">
        <v>7</v>
      </c>
      <c r="B227" s="6">
        <v>248</v>
      </c>
      <c r="C227" s="6">
        <v>654</v>
      </c>
      <c r="D227" s="6">
        <v>592</v>
      </c>
      <c r="E227" s="6">
        <v>218</v>
      </c>
      <c r="F227" s="17">
        <f t="shared" si="13"/>
        <v>840</v>
      </c>
      <c r="G227" s="17">
        <f t="shared" si="14"/>
        <v>872</v>
      </c>
      <c r="H227" s="4">
        <f t="shared" si="15"/>
        <v>1712</v>
      </c>
    </row>
    <row r="228" spans="1:8" x14ac:dyDescent="0.25">
      <c r="A228" s="3" t="s">
        <v>8</v>
      </c>
      <c r="B228" s="6">
        <v>672</v>
      </c>
      <c r="C228" s="6">
        <v>1134</v>
      </c>
      <c r="D228" s="6">
        <v>982</v>
      </c>
      <c r="E228" s="6">
        <v>661</v>
      </c>
      <c r="F228" s="17">
        <f t="shared" si="13"/>
        <v>1654</v>
      </c>
      <c r="G228" s="17">
        <f t="shared" si="14"/>
        <v>1795</v>
      </c>
      <c r="H228" s="4">
        <f t="shared" si="15"/>
        <v>3449</v>
      </c>
    </row>
    <row r="229" spans="1:8" x14ac:dyDescent="0.25">
      <c r="A229" s="3" t="s">
        <v>9</v>
      </c>
      <c r="B229" s="6">
        <v>206</v>
      </c>
      <c r="C229" s="6">
        <v>361</v>
      </c>
      <c r="D229" s="6">
        <v>293</v>
      </c>
      <c r="E229" s="6">
        <v>250</v>
      </c>
      <c r="F229" s="17">
        <f t="shared" si="13"/>
        <v>499</v>
      </c>
      <c r="G229" s="17">
        <f t="shared" si="14"/>
        <v>611</v>
      </c>
      <c r="H229" s="4">
        <f t="shared" si="15"/>
        <v>1110</v>
      </c>
    </row>
    <row r="230" spans="1:8" x14ac:dyDescent="0.25">
      <c r="A230" s="3" t="s">
        <v>10</v>
      </c>
      <c r="B230" s="6">
        <v>197</v>
      </c>
      <c r="C230" s="6">
        <v>228</v>
      </c>
      <c r="D230" s="6">
        <v>232</v>
      </c>
      <c r="E230" s="6">
        <v>184</v>
      </c>
      <c r="F230" s="17">
        <f t="shared" si="13"/>
        <v>429</v>
      </c>
      <c r="G230" s="17">
        <f t="shared" si="14"/>
        <v>412</v>
      </c>
      <c r="H230" s="4">
        <f t="shared" si="15"/>
        <v>841</v>
      </c>
    </row>
    <row r="231" spans="1:8" x14ac:dyDescent="0.25">
      <c r="A231" s="3" t="s">
        <v>11</v>
      </c>
      <c r="B231" s="6">
        <v>677</v>
      </c>
      <c r="C231" s="6">
        <v>305</v>
      </c>
      <c r="D231" s="6">
        <v>284</v>
      </c>
      <c r="E231" s="6">
        <v>728</v>
      </c>
      <c r="F231" s="17">
        <f t="shared" si="13"/>
        <v>961</v>
      </c>
      <c r="G231" s="17">
        <f t="shared" si="14"/>
        <v>1033</v>
      </c>
      <c r="H231" s="4">
        <f t="shared" si="15"/>
        <v>1994</v>
      </c>
    </row>
    <row r="232" spans="1:8" x14ac:dyDescent="0.25">
      <c r="A232" s="3" t="s">
        <v>12</v>
      </c>
      <c r="B232" s="6">
        <v>489</v>
      </c>
      <c r="C232" s="6">
        <v>342</v>
      </c>
      <c r="D232" s="6">
        <v>365</v>
      </c>
      <c r="E232" s="6">
        <v>431</v>
      </c>
      <c r="F232" s="17">
        <f t="shared" si="13"/>
        <v>854</v>
      </c>
      <c r="G232" s="17">
        <f t="shared" si="14"/>
        <v>773</v>
      </c>
      <c r="H232" s="4">
        <f t="shared" si="15"/>
        <v>1627</v>
      </c>
    </row>
    <row r="233" spans="1:8" x14ac:dyDescent="0.25">
      <c r="A233" s="3" t="s">
        <v>13</v>
      </c>
      <c r="B233" s="6">
        <v>646</v>
      </c>
      <c r="C233" s="6">
        <v>254</v>
      </c>
      <c r="D233" s="6">
        <v>240</v>
      </c>
      <c r="E233" s="6">
        <v>567</v>
      </c>
      <c r="F233" s="17">
        <f t="shared" si="13"/>
        <v>886</v>
      </c>
      <c r="G233" s="17">
        <f t="shared" si="14"/>
        <v>821</v>
      </c>
      <c r="H233" s="4">
        <f t="shared" si="15"/>
        <v>1707</v>
      </c>
    </row>
    <row r="234" spans="1:8" x14ac:dyDescent="0.25">
      <c r="A234" s="3" t="s">
        <v>14</v>
      </c>
      <c r="B234" s="6">
        <v>718</v>
      </c>
      <c r="C234" s="6">
        <v>353</v>
      </c>
      <c r="D234" s="6">
        <v>349</v>
      </c>
      <c r="E234" s="6">
        <v>680</v>
      </c>
      <c r="F234" s="17">
        <f t="shared" si="13"/>
        <v>1067</v>
      </c>
      <c r="G234" s="17">
        <f t="shared" si="14"/>
        <v>1033</v>
      </c>
      <c r="H234" s="4">
        <f t="shared" si="15"/>
        <v>2100</v>
      </c>
    </row>
    <row r="235" spans="1:8" x14ac:dyDescent="0.25">
      <c r="A235" s="3" t="s">
        <v>15</v>
      </c>
      <c r="B235" s="6">
        <v>481</v>
      </c>
      <c r="C235" s="6">
        <v>243</v>
      </c>
      <c r="D235" s="6">
        <v>221</v>
      </c>
      <c r="E235" s="6">
        <v>440</v>
      </c>
      <c r="F235" s="17">
        <f t="shared" si="13"/>
        <v>702</v>
      </c>
      <c r="G235" s="17">
        <f t="shared" si="14"/>
        <v>683</v>
      </c>
      <c r="H235" s="4">
        <f t="shared" si="15"/>
        <v>1385</v>
      </c>
    </row>
    <row r="236" spans="1:8" x14ac:dyDescent="0.25">
      <c r="A236" s="3" t="s">
        <v>16</v>
      </c>
      <c r="B236" s="6">
        <v>1697</v>
      </c>
      <c r="C236" s="6">
        <v>339</v>
      </c>
      <c r="D236" s="6">
        <v>349</v>
      </c>
      <c r="E236" s="17">
        <v>1842</v>
      </c>
      <c r="F236" s="17">
        <f t="shared" si="13"/>
        <v>2046</v>
      </c>
      <c r="G236" s="17">
        <f t="shared" si="14"/>
        <v>2181</v>
      </c>
      <c r="H236" s="4">
        <f t="shared" si="15"/>
        <v>4227</v>
      </c>
    </row>
    <row r="237" spans="1:8" x14ac:dyDescent="0.25">
      <c r="A237" s="3" t="s">
        <v>17</v>
      </c>
      <c r="B237" s="6">
        <v>3391</v>
      </c>
      <c r="C237" s="6">
        <v>0</v>
      </c>
      <c r="D237" s="6">
        <v>0</v>
      </c>
      <c r="E237" s="17">
        <v>3083</v>
      </c>
      <c r="F237" s="17">
        <f t="shared" si="13"/>
        <v>3391</v>
      </c>
      <c r="G237" s="17">
        <f t="shared" si="14"/>
        <v>3083</v>
      </c>
      <c r="H237" s="4">
        <f t="shared" si="15"/>
        <v>6474</v>
      </c>
    </row>
    <row r="238" spans="1:8" x14ac:dyDescent="0.25">
      <c r="B238" s="7"/>
      <c r="C238" s="7"/>
      <c r="D238" s="7"/>
      <c r="E238" s="7"/>
      <c r="F238" s="7"/>
      <c r="G238" s="7"/>
    </row>
    <row r="239" spans="1:8" x14ac:dyDescent="0.25">
      <c r="A239" s="1" t="s">
        <v>2</v>
      </c>
      <c r="B239" s="27">
        <v>9528</v>
      </c>
      <c r="C239" s="28"/>
      <c r="D239" s="27">
        <v>9198</v>
      </c>
      <c r="E239" s="28"/>
      <c r="F239" s="29">
        <v>18726</v>
      </c>
      <c r="G239" s="29"/>
    </row>
    <row r="242" spans="1:8" x14ac:dyDescent="0.25">
      <c r="B242" s="7"/>
      <c r="C242" s="7"/>
      <c r="D242" s="7"/>
      <c r="E242" s="7"/>
      <c r="F242" s="7"/>
      <c r="G242" s="7"/>
    </row>
    <row r="243" spans="1:8" x14ac:dyDescent="0.25">
      <c r="A243" s="11" t="s">
        <v>18</v>
      </c>
      <c r="B243" s="7"/>
      <c r="C243" s="7"/>
      <c r="D243" s="7"/>
      <c r="E243" s="7"/>
      <c r="F243" s="7"/>
      <c r="G243" s="7"/>
    </row>
    <row r="244" spans="1:8" x14ac:dyDescent="0.25">
      <c r="A244" s="10" t="s">
        <v>55</v>
      </c>
      <c r="B244" s="7"/>
      <c r="C244" s="7"/>
      <c r="D244" s="7"/>
      <c r="E244" s="7"/>
      <c r="F244" s="7"/>
      <c r="G244" s="7"/>
    </row>
    <row r="245" spans="1:8" x14ac:dyDescent="0.25">
      <c r="A245" t="s">
        <v>54</v>
      </c>
      <c r="B245" s="7"/>
      <c r="C245" s="7"/>
      <c r="D245" s="7"/>
      <c r="E245" s="7"/>
      <c r="F245" s="7"/>
      <c r="G245" s="7"/>
    </row>
    <row r="246" spans="1:8" x14ac:dyDescent="0.25">
      <c r="A246" t="s">
        <v>42</v>
      </c>
      <c r="B246" s="7"/>
      <c r="C246" s="7"/>
      <c r="D246" s="7"/>
      <c r="E246" s="7"/>
      <c r="F246" s="7"/>
      <c r="G246" s="7"/>
    </row>
    <row r="247" spans="1:8" x14ac:dyDescent="0.25">
      <c r="B247" s="25" t="s">
        <v>0</v>
      </c>
      <c r="C247" s="26"/>
      <c r="D247" s="25" t="s">
        <v>1</v>
      </c>
      <c r="E247" s="26"/>
      <c r="F247" s="30" t="s">
        <v>2</v>
      </c>
      <c r="G247" s="30"/>
      <c r="H247" s="31"/>
    </row>
    <row r="248" spans="1:8" x14ac:dyDescent="0.25">
      <c r="B248" s="9" t="s">
        <v>3</v>
      </c>
      <c r="C248" s="9" t="s">
        <v>4</v>
      </c>
      <c r="D248" s="9" t="s">
        <v>3</v>
      </c>
      <c r="E248" s="9" t="s">
        <v>4</v>
      </c>
      <c r="F248" s="9" t="s">
        <v>3</v>
      </c>
      <c r="G248" s="9" t="s">
        <v>4</v>
      </c>
      <c r="H248" s="22" t="s">
        <v>29</v>
      </c>
    </row>
    <row r="249" spans="1:8" x14ac:dyDescent="0.25">
      <c r="A249" s="3" t="s">
        <v>5</v>
      </c>
      <c r="B249" s="17">
        <v>0</v>
      </c>
      <c r="C249" s="17">
        <v>3219</v>
      </c>
      <c r="D249" s="17">
        <v>3429</v>
      </c>
      <c r="E249" s="17">
        <v>0</v>
      </c>
      <c r="F249" s="17">
        <f>SUM(B249,D249)</f>
        <v>3429</v>
      </c>
      <c r="G249" s="17">
        <f>SUM(C249,E249)</f>
        <v>3219</v>
      </c>
      <c r="H249" s="4">
        <f>SUM(F249,G249)</f>
        <v>6648</v>
      </c>
    </row>
    <row r="250" spans="1:8" x14ac:dyDescent="0.25">
      <c r="A250" s="3" t="s">
        <v>6</v>
      </c>
      <c r="B250" s="17">
        <v>89</v>
      </c>
      <c r="C250" s="17">
        <v>786</v>
      </c>
      <c r="D250" s="17">
        <v>771</v>
      </c>
      <c r="E250" s="17">
        <v>69</v>
      </c>
      <c r="F250" s="17">
        <f t="shared" ref="F250:F261" si="16">SUM(B250,D250)</f>
        <v>860</v>
      </c>
      <c r="G250" s="17">
        <f t="shared" ref="G250:G261" si="17">SUM(C250,E250)</f>
        <v>855</v>
      </c>
      <c r="H250" s="4">
        <f t="shared" ref="H250:H261" si="18">SUM(F250,G250)</f>
        <v>1715</v>
      </c>
    </row>
    <row r="251" spans="1:8" x14ac:dyDescent="0.25">
      <c r="A251" s="3" t="s">
        <v>7</v>
      </c>
      <c r="B251" s="17">
        <v>168</v>
      </c>
      <c r="C251" s="17">
        <v>501</v>
      </c>
      <c r="D251" s="17">
        <v>483</v>
      </c>
      <c r="E251" s="17">
        <v>163</v>
      </c>
      <c r="F251" s="17">
        <f t="shared" si="16"/>
        <v>651</v>
      </c>
      <c r="G251" s="17">
        <f t="shared" si="17"/>
        <v>664</v>
      </c>
      <c r="H251" s="4">
        <f t="shared" si="18"/>
        <v>1315</v>
      </c>
    </row>
    <row r="252" spans="1:8" x14ac:dyDescent="0.25">
      <c r="A252" s="3" t="s">
        <v>8</v>
      </c>
      <c r="B252" s="17">
        <v>565</v>
      </c>
      <c r="C252" s="17">
        <v>1077</v>
      </c>
      <c r="D252" s="17">
        <v>913</v>
      </c>
      <c r="E252" s="17">
        <v>573</v>
      </c>
      <c r="F252" s="17">
        <f t="shared" si="16"/>
        <v>1478</v>
      </c>
      <c r="G252" s="17">
        <f t="shared" si="17"/>
        <v>1650</v>
      </c>
      <c r="H252" s="4">
        <f t="shared" si="18"/>
        <v>3128</v>
      </c>
    </row>
    <row r="253" spans="1:8" x14ac:dyDescent="0.25">
      <c r="A253" s="3" t="s">
        <v>9</v>
      </c>
      <c r="B253" s="17">
        <v>226</v>
      </c>
      <c r="C253" s="17">
        <v>507</v>
      </c>
      <c r="D253" s="17">
        <v>380</v>
      </c>
      <c r="E253" s="17">
        <v>257</v>
      </c>
      <c r="F253" s="17">
        <f t="shared" si="16"/>
        <v>606</v>
      </c>
      <c r="G253" s="17">
        <f t="shared" si="17"/>
        <v>764</v>
      </c>
      <c r="H253" s="4">
        <f t="shared" si="18"/>
        <v>1370</v>
      </c>
    </row>
    <row r="254" spans="1:8" x14ac:dyDescent="0.25">
      <c r="A254" s="3" t="s">
        <v>10</v>
      </c>
      <c r="B254" s="17">
        <v>154</v>
      </c>
      <c r="C254" s="17">
        <v>172</v>
      </c>
      <c r="D254" s="17">
        <v>151</v>
      </c>
      <c r="E254" s="17">
        <v>118</v>
      </c>
      <c r="F254" s="17">
        <f t="shared" si="16"/>
        <v>305</v>
      </c>
      <c r="G254" s="17">
        <f t="shared" si="17"/>
        <v>290</v>
      </c>
      <c r="H254" s="4">
        <f t="shared" si="18"/>
        <v>595</v>
      </c>
    </row>
    <row r="255" spans="1:8" x14ac:dyDescent="0.25">
      <c r="A255" s="3" t="s">
        <v>11</v>
      </c>
      <c r="B255" s="17">
        <v>477</v>
      </c>
      <c r="C255" s="17">
        <v>273</v>
      </c>
      <c r="D255" s="17">
        <v>249</v>
      </c>
      <c r="E255" s="17">
        <v>509</v>
      </c>
      <c r="F255" s="17">
        <f t="shared" si="16"/>
        <v>726</v>
      </c>
      <c r="G255" s="17">
        <f t="shared" si="17"/>
        <v>782</v>
      </c>
      <c r="H255" s="4">
        <f t="shared" si="18"/>
        <v>1508</v>
      </c>
    </row>
    <row r="256" spans="1:8" x14ac:dyDescent="0.25">
      <c r="A256" s="3" t="s">
        <v>12</v>
      </c>
      <c r="B256" s="17">
        <v>298</v>
      </c>
      <c r="C256" s="17">
        <v>308</v>
      </c>
      <c r="D256" s="17">
        <v>287</v>
      </c>
      <c r="E256" s="17">
        <v>296</v>
      </c>
      <c r="F256" s="17">
        <f t="shared" si="16"/>
        <v>585</v>
      </c>
      <c r="G256" s="17">
        <f t="shared" si="17"/>
        <v>604</v>
      </c>
      <c r="H256" s="4">
        <f t="shared" si="18"/>
        <v>1189</v>
      </c>
    </row>
    <row r="257" spans="1:8" x14ac:dyDescent="0.25">
      <c r="A257" s="3" t="s">
        <v>13</v>
      </c>
      <c r="B257" s="17">
        <v>450</v>
      </c>
      <c r="C257" s="17">
        <v>205</v>
      </c>
      <c r="D257" s="17">
        <v>206</v>
      </c>
      <c r="E257" s="17">
        <v>445</v>
      </c>
      <c r="F257" s="17">
        <f t="shared" si="16"/>
        <v>656</v>
      </c>
      <c r="G257" s="17">
        <f t="shared" si="17"/>
        <v>650</v>
      </c>
      <c r="H257" s="4">
        <f t="shared" si="18"/>
        <v>1306</v>
      </c>
    </row>
    <row r="258" spans="1:8" x14ac:dyDescent="0.25">
      <c r="A258" s="3" t="s">
        <v>14</v>
      </c>
      <c r="B258" s="17">
        <v>490</v>
      </c>
      <c r="C258" s="17">
        <v>249</v>
      </c>
      <c r="D258" s="17">
        <v>267</v>
      </c>
      <c r="E258" s="17">
        <v>497</v>
      </c>
      <c r="F258" s="17">
        <f t="shared" si="16"/>
        <v>757</v>
      </c>
      <c r="G258" s="17">
        <f t="shared" si="17"/>
        <v>746</v>
      </c>
      <c r="H258" s="4">
        <f t="shared" si="18"/>
        <v>1503</v>
      </c>
    </row>
    <row r="259" spans="1:8" x14ac:dyDescent="0.25">
      <c r="A259" s="3" t="s">
        <v>15</v>
      </c>
      <c r="B259" s="17">
        <v>361</v>
      </c>
      <c r="C259" s="17">
        <v>196</v>
      </c>
      <c r="D259" s="17">
        <v>186</v>
      </c>
      <c r="E259" s="17">
        <v>350</v>
      </c>
      <c r="F259" s="17">
        <f t="shared" si="16"/>
        <v>547</v>
      </c>
      <c r="G259" s="17">
        <f t="shared" si="17"/>
        <v>546</v>
      </c>
      <c r="H259" s="4">
        <f t="shared" si="18"/>
        <v>1093</v>
      </c>
    </row>
    <row r="260" spans="1:8" x14ac:dyDescent="0.25">
      <c r="A260" s="3" t="s">
        <v>16</v>
      </c>
      <c r="B260" s="17">
        <v>1170</v>
      </c>
      <c r="C260" s="17">
        <v>284</v>
      </c>
      <c r="D260" s="17">
        <v>263</v>
      </c>
      <c r="E260" s="17">
        <v>1355</v>
      </c>
      <c r="F260" s="17">
        <f t="shared" si="16"/>
        <v>1433</v>
      </c>
      <c r="G260" s="17">
        <f t="shared" si="17"/>
        <v>1639</v>
      </c>
      <c r="H260" s="4">
        <f t="shared" si="18"/>
        <v>3072</v>
      </c>
    </row>
    <row r="261" spans="1:8" x14ac:dyDescent="0.25">
      <c r="A261" s="3" t="s">
        <v>17</v>
      </c>
      <c r="B261" s="17">
        <v>3394</v>
      </c>
      <c r="C261" s="17">
        <v>0</v>
      </c>
      <c r="D261" s="17">
        <v>0</v>
      </c>
      <c r="E261" s="17">
        <v>2953</v>
      </c>
      <c r="F261" s="17">
        <f t="shared" si="16"/>
        <v>3394</v>
      </c>
      <c r="G261" s="17">
        <f t="shared" si="17"/>
        <v>2953</v>
      </c>
      <c r="H261" s="4">
        <f t="shared" si="18"/>
        <v>6347</v>
      </c>
    </row>
    <row r="262" spans="1:8" x14ac:dyDescent="0.25">
      <c r="B262" s="7"/>
      <c r="C262" s="7"/>
      <c r="D262" s="7"/>
      <c r="E262" s="7"/>
      <c r="F262" s="7"/>
      <c r="G262" s="7"/>
    </row>
    <row r="263" spans="1:8" x14ac:dyDescent="0.25">
      <c r="A263" s="1" t="s">
        <v>2</v>
      </c>
      <c r="B263" s="27">
        <v>7842</v>
      </c>
      <c r="C263" s="28"/>
      <c r="D263" s="27">
        <v>7585</v>
      </c>
      <c r="E263" s="28"/>
      <c r="F263" s="29">
        <v>15427</v>
      </c>
      <c r="G263" s="29"/>
    </row>
    <row r="266" spans="1:8" x14ac:dyDescent="0.25">
      <c r="A266" s="11" t="s">
        <v>48</v>
      </c>
    </row>
    <row r="267" spans="1:8" x14ac:dyDescent="0.25">
      <c r="B267" s="14" t="s">
        <v>26</v>
      </c>
      <c r="C267" s="14">
        <v>19</v>
      </c>
      <c r="D267" s="2" t="s">
        <v>27</v>
      </c>
    </row>
    <row r="268" spans="1:8" x14ac:dyDescent="0.25">
      <c r="A268" s="3" t="s">
        <v>5</v>
      </c>
      <c r="B268" s="6">
        <v>7934</v>
      </c>
      <c r="C268" s="6">
        <v>11027</v>
      </c>
      <c r="D268" s="15">
        <f>(C268-B268)/C268</f>
        <v>0.28049333454248665</v>
      </c>
    </row>
    <row r="269" spans="1:8" x14ac:dyDescent="0.25">
      <c r="A269" s="3" t="s">
        <v>6</v>
      </c>
      <c r="B269" s="6">
        <v>2845</v>
      </c>
      <c r="C269" s="6">
        <v>5145</v>
      </c>
      <c r="D269" s="15">
        <f>(C269-B269)/C269</f>
        <v>0.44703595724003886</v>
      </c>
    </row>
    <row r="270" spans="1:8" x14ac:dyDescent="0.25">
      <c r="A270" s="3" t="s">
        <v>7</v>
      </c>
      <c r="B270" s="6">
        <v>2519</v>
      </c>
      <c r="C270" s="6">
        <v>2703</v>
      </c>
      <c r="D270" s="15">
        <f t="shared" ref="D270:D280" si="19">(C270-B270)/C270</f>
        <v>6.8072512023677395E-2</v>
      </c>
    </row>
    <row r="271" spans="1:8" x14ac:dyDescent="0.25">
      <c r="A271" s="3" t="s">
        <v>8</v>
      </c>
      <c r="B271" s="6">
        <v>3707</v>
      </c>
      <c r="C271" s="6">
        <v>3949</v>
      </c>
      <c r="D271" s="15">
        <f t="shared" si="19"/>
        <v>6.1281337047353758E-2</v>
      </c>
    </row>
    <row r="272" spans="1:8" x14ac:dyDescent="0.25">
      <c r="A272" s="3" t="s">
        <v>9</v>
      </c>
      <c r="B272" s="6">
        <v>1269</v>
      </c>
      <c r="C272" s="6">
        <v>2520</v>
      </c>
      <c r="D272" s="15">
        <f t="shared" si="19"/>
        <v>0.49642857142857144</v>
      </c>
    </row>
    <row r="273" spans="1:4" x14ac:dyDescent="0.25">
      <c r="A273" s="3" t="s">
        <v>10</v>
      </c>
      <c r="B273" s="6">
        <v>1256</v>
      </c>
      <c r="C273" s="6">
        <v>1799</v>
      </c>
      <c r="D273" s="15">
        <f t="shared" si="19"/>
        <v>0.30183435241800999</v>
      </c>
    </row>
    <row r="274" spans="1:4" x14ac:dyDescent="0.25">
      <c r="A274" s="3" t="s">
        <v>11</v>
      </c>
      <c r="B274" s="6">
        <v>2297</v>
      </c>
      <c r="C274" s="6">
        <v>2499</v>
      </c>
      <c r="D274" s="15">
        <f t="shared" si="19"/>
        <v>8.0832332933173268E-2</v>
      </c>
    </row>
    <row r="275" spans="1:4" x14ac:dyDescent="0.25">
      <c r="A275" s="3" t="s">
        <v>12</v>
      </c>
      <c r="B275" s="6">
        <v>2172</v>
      </c>
      <c r="C275" s="6">
        <v>1843</v>
      </c>
      <c r="D275" s="15">
        <f t="shared" si="19"/>
        <v>-0.17851329354313619</v>
      </c>
    </row>
    <row r="276" spans="1:4" x14ac:dyDescent="0.25">
      <c r="A276" s="3" t="s">
        <v>13</v>
      </c>
      <c r="B276" s="6">
        <v>1931</v>
      </c>
      <c r="C276" s="6">
        <v>3186</v>
      </c>
      <c r="D276" s="15">
        <f t="shared" si="19"/>
        <v>0.39391086001255493</v>
      </c>
    </row>
    <row r="277" spans="1:4" x14ac:dyDescent="0.25">
      <c r="A277" s="3" t="s">
        <v>14</v>
      </c>
      <c r="B277" s="6">
        <v>2050</v>
      </c>
      <c r="C277" s="6">
        <v>3814</v>
      </c>
      <c r="D277" s="15">
        <f t="shared" si="19"/>
        <v>0.4625065547981122</v>
      </c>
    </row>
    <row r="278" spans="1:4" x14ac:dyDescent="0.25">
      <c r="A278" s="3" t="s">
        <v>15</v>
      </c>
      <c r="B278" s="6">
        <v>1690</v>
      </c>
      <c r="C278" s="6">
        <v>2412</v>
      </c>
      <c r="D278" s="15">
        <f t="shared" si="19"/>
        <v>0.29933665008291876</v>
      </c>
    </row>
    <row r="279" spans="1:4" x14ac:dyDescent="0.25">
      <c r="A279" s="3" t="s">
        <v>16</v>
      </c>
      <c r="B279" s="6">
        <v>3453</v>
      </c>
      <c r="C279" s="6">
        <v>4177</v>
      </c>
      <c r="D279" s="15">
        <f t="shared" si="19"/>
        <v>0.17333014124970075</v>
      </c>
    </row>
    <row r="280" spans="1:4" x14ac:dyDescent="0.25">
      <c r="A280" s="3" t="s">
        <v>17</v>
      </c>
      <c r="B280" s="6">
        <v>6308</v>
      </c>
      <c r="C280" s="6">
        <v>11354</v>
      </c>
      <c r="D280" s="15">
        <f t="shared" si="19"/>
        <v>0.44442487229170335</v>
      </c>
    </row>
    <row r="281" spans="1:4" x14ac:dyDescent="0.25">
      <c r="D281" s="21"/>
    </row>
    <row r="282" spans="1:4" x14ac:dyDescent="0.25">
      <c r="D282" s="21"/>
    </row>
    <row r="283" spans="1:4" x14ac:dyDescent="0.25">
      <c r="A283" s="11" t="s">
        <v>34</v>
      </c>
      <c r="D283" s="21"/>
    </row>
    <row r="284" spans="1:4" x14ac:dyDescent="0.25">
      <c r="B284" s="14" t="s">
        <v>35</v>
      </c>
      <c r="C284" s="14">
        <v>20</v>
      </c>
      <c r="D284" s="13" t="s">
        <v>27</v>
      </c>
    </row>
    <row r="285" spans="1:4" x14ac:dyDescent="0.25">
      <c r="A285" s="3" t="s">
        <v>5</v>
      </c>
      <c r="B285" s="6">
        <v>4989</v>
      </c>
      <c r="C285" s="6">
        <v>5296</v>
      </c>
      <c r="D285" s="15">
        <f>(C285-B285)/C285</f>
        <v>5.7968277945619338E-2</v>
      </c>
    </row>
    <row r="286" spans="1:4" x14ac:dyDescent="0.25">
      <c r="A286" s="3" t="s">
        <v>6</v>
      </c>
      <c r="B286" s="6">
        <v>1686</v>
      </c>
      <c r="C286" s="6">
        <v>1954</v>
      </c>
      <c r="D286" s="15">
        <f>(C286-B286)/C286</f>
        <v>0.13715455475946775</v>
      </c>
    </row>
    <row r="287" spans="1:4" x14ac:dyDescent="0.25">
      <c r="A287" s="3" t="s">
        <v>7</v>
      </c>
      <c r="B287" s="6">
        <v>1524</v>
      </c>
      <c r="C287" s="6">
        <v>1616</v>
      </c>
      <c r="D287" s="15">
        <f t="shared" ref="D287:D297" si="20">(C287-B287)/C287</f>
        <v>5.6930693069306933E-2</v>
      </c>
    </row>
    <row r="288" spans="1:4" x14ac:dyDescent="0.25">
      <c r="A288" s="3" t="s">
        <v>8</v>
      </c>
      <c r="B288" s="6">
        <v>1959</v>
      </c>
      <c r="C288" s="6">
        <v>2210</v>
      </c>
      <c r="D288" s="15">
        <f t="shared" si="20"/>
        <v>0.11357466063348416</v>
      </c>
    </row>
    <row r="289" spans="1:4" x14ac:dyDescent="0.25">
      <c r="A289" s="3" t="s">
        <v>9</v>
      </c>
      <c r="B289" s="6">
        <v>812</v>
      </c>
      <c r="C289" s="6">
        <v>494</v>
      </c>
      <c r="D289" s="15">
        <f t="shared" si="20"/>
        <v>-0.64372469635627527</v>
      </c>
    </row>
    <row r="290" spans="1:4" x14ac:dyDescent="0.25">
      <c r="A290" s="3" t="s">
        <v>10</v>
      </c>
      <c r="B290" s="6">
        <v>676</v>
      </c>
      <c r="C290" s="6">
        <v>881</v>
      </c>
      <c r="D290" s="15">
        <f t="shared" si="20"/>
        <v>0.23269012485811577</v>
      </c>
    </row>
    <row r="291" spans="1:4" x14ac:dyDescent="0.25">
      <c r="A291" s="3" t="s">
        <v>11</v>
      </c>
      <c r="B291" s="6">
        <v>1144</v>
      </c>
      <c r="C291" s="6">
        <v>1542</v>
      </c>
      <c r="D291" s="15">
        <f t="shared" si="20"/>
        <v>0.25810635538262</v>
      </c>
    </row>
    <row r="292" spans="1:4" x14ac:dyDescent="0.25">
      <c r="A292" s="3" t="s">
        <v>12</v>
      </c>
      <c r="B292" s="6">
        <v>1113</v>
      </c>
      <c r="C292" s="6">
        <v>1609</v>
      </c>
      <c r="D292" s="15">
        <f t="shared" si="20"/>
        <v>0.30826600372902424</v>
      </c>
    </row>
    <row r="293" spans="1:4" x14ac:dyDescent="0.25">
      <c r="A293" s="3" t="s">
        <v>13</v>
      </c>
      <c r="B293" s="6">
        <v>1103</v>
      </c>
      <c r="C293" s="6">
        <v>1389</v>
      </c>
      <c r="D293" s="15">
        <f t="shared" si="20"/>
        <v>0.20590352771778259</v>
      </c>
    </row>
    <row r="294" spans="1:4" x14ac:dyDescent="0.25">
      <c r="A294" s="3" t="s">
        <v>14</v>
      </c>
      <c r="B294" s="6">
        <v>1110</v>
      </c>
      <c r="C294" s="6">
        <v>1561</v>
      </c>
      <c r="D294" s="15">
        <f t="shared" si="20"/>
        <v>0.28891736066623958</v>
      </c>
    </row>
    <row r="295" spans="1:4" x14ac:dyDescent="0.25">
      <c r="A295" s="3" t="s">
        <v>15</v>
      </c>
      <c r="B295" s="6">
        <v>924</v>
      </c>
      <c r="C295" s="6">
        <v>1157</v>
      </c>
      <c r="D295" s="15">
        <f t="shared" si="20"/>
        <v>0.20138288677614521</v>
      </c>
    </row>
    <row r="296" spans="1:4" x14ac:dyDescent="0.25">
      <c r="A296" s="3" t="s">
        <v>16</v>
      </c>
      <c r="B296" s="6">
        <v>2028</v>
      </c>
      <c r="C296" s="6">
        <v>2089</v>
      </c>
      <c r="D296" s="15">
        <f t="shared" si="20"/>
        <v>2.9200574437529919E-2</v>
      </c>
    </row>
    <row r="297" spans="1:4" x14ac:dyDescent="0.25">
      <c r="A297" s="3" t="s">
        <v>17</v>
      </c>
      <c r="B297" s="6">
        <v>4456</v>
      </c>
      <c r="C297" s="6">
        <v>4073</v>
      </c>
      <c r="D297" s="15">
        <f t="shared" si="20"/>
        <v>-9.4033881659710286E-2</v>
      </c>
    </row>
    <row r="299" spans="1:4" x14ac:dyDescent="0.25">
      <c r="D299" s="21"/>
    </row>
    <row r="300" spans="1:4" x14ac:dyDescent="0.25">
      <c r="D300" s="21"/>
    </row>
    <row r="301" spans="1:4" x14ac:dyDescent="0.25">
      <c r="A301" s="11" t="s">
        <v>47</v>
      </c>
      <c r="D301" s="21"/>
    </row>
    <row r="302" spans="1:4" x14ac:dyDescent="0.25">
      <c r="B302" s="14" t="s">
        <v>35</v>
      </c>
      <c r="C302" s="14">
        <v>20</v>
      </c>
      <c r="D302" s="13" t="s">
        <v>27</v>
      </c>
    </row>
    <row r="303" spans="1:4" x14ac:dyDescent="0.25">
      <c r="A303" s="3" t="s">
        <v>5</v>
      </c>
      <c r="B303" s="6">
        <v>4688</v>
      </c>
      <c r="C303" s="6">
        <v>5296</v>
      </c>
      <c r="D303" s="15">
        <f>(C303-B303)/C303</f>
        <v>0.11480362537764351</v>
      </c>
    </row>
    <row r="304" spans="1:4" x14ac:dyDescent="0.25">
      <c r="A304" s="3" t="s">
        <v>6</v>
      </c>
      <c r="B304" s="6">
        <v>1687</v>
      </c>
      <c r="C304" s="6">
        <v>1954</v>
      </c>
      <c r="D304" s="15">
        <f>(C304-B304)/C304</f>
        <v>0.13664278403275332</v>
      </c>
    </row>
    <row r="305" spans="1:5" x14ac:dyDescent="0.25">
      <c r="A305" s="3" t="s">
        <v>7</v>
      </c>
      <c r="B305" s="6">
        <v>1421</v>
      </c>
      <c r="C305" s="6">
        <v>1616</v>
      </c>
      <c r="D305" s="15">
        <f t="shared" ref="D305:D315" si="21">(C305-B305)/C305</f>
        <v>0.12066831683168316</v>
      </c>
    </row>
    <row r="306" spans="1:5" x14ac:dyDescent="0.25">
      <c r="A306" s="3" t="s">
        <v>8</v>
      </c>
      <c r="B306" s="6">
        <v>1995</v>
      </c>
      <c r="C306" s="6">
        <v>2210</v>
      </c>
      <c r="D306" s="15">
        <f t="shared" si="21"/>
        <v>9.7285067873303169E-2</v>
      </c>
    </row>
    <row r="307" spans="1:5" x14ac:dyDescent="0.25">
      <c r="A307" s="3" t="s">
        <v>9</v>
      </c>
      <c r="B307" s="6">
        <v>474</v>
      </c>
      <c r="C307" s="6">
        <v>494</v>
      </c>
      <c r="D307" s="15">
        <f t="shared" si="21"/>
        <v>4.048582995951417E-2</v>
      </c>
    </row>
    <row r="308" spans="1:5" x14ac:dyDescent="0.25">
      <c r="A308" s="3" t="s">
        <v>10</v>
      </c>
      <c r="B308" s="6">
        <v>776</v>
      </c>
      <c r="C308" s="6">
        <v>881</v>
      </c>
      <c r="D308" s="15">
        <f t="shared" si="21"/>
        <v>0.1191827468785471</v>
      </c>
    </row>
    <row r="309" spans="1:5" x14ac:dyDescent="0.25">
      <c r="A309" s="3" t="s">
        <v>11</v>
      </c>
      <c r="B309" s="6">
        <v>1354</v>
      </c>
      <c r="C309" s="6">
        <v>1542</v>
      </c>
      <c r="D309" s="15">
        <f t="shared" si="21"/>
        <v>0.12191958495460441</v>
      </c>
    </row>
    <row r="310" spans="1:5" x14ac:dyDescent="0.25">
      <c r="A310" s="3" t="s">
        <v>12</v>
      </c>
      <c r="B310" s="6">
        <v>1433</v>
      </c>
      <c r="C310" s="6">
        <v>1609</v>
      </c>
      <c r="D310" s="15">
        <f t="shared" si="21"/>
        <v>0.1093847110006215</v>
      </c>
    </row>
    <row r="311" spans="1:5" x14ac:dyDescent="0.25">
      <c r="A311" s="3" t="s">
        <v>13</v>
      </c>
      <c r="B311" s="6">
        <v>1203</v>
      </c>
      <c r="C311" s="6">
        <v>1389</v>
      </c>
      <c r="D311" s="15">
        <f t="shared" si="21"/>
        <v>0.13390928725701945</v>
      </c>
    </row>
    <row r="312" spans="1:5" x14ac:dyDescent="0.25">
      <c r="A312" s="3" t="s">
        <v>14</v>
      </c>
      <c r="B312" s="6">
        <v>1343</v>
      </c>
      <c r="C312" s="6">
        <v>1561</v>
      </c>
      <c r="D312" s="15">
        <f t="shared" si="21"/>
        <v>0.13965406790518897</v>
      </c>
    </row>
    <row r="313" spans="1:5" x14ac:dyDescent="0.25">
      <c r="A313" s="3" t="s">
        <v>15</v>
      </c>
      <c r="B313" s="6">
        <v>1091</v>
      </c>
      <c r="C313" s="6">
        <v>1157</v>
      </c>
      <c r="D313" s="15">
        <f t="shared" si="21"/>
        <v>5.7044079515989631E-2</v>
      </c>
    </row>
    <row r="314" spans="1:5" x14ac:dyDescent="0.25">
      <c r="A314" s="3" t="s">
        <v>16</v>
      </c>
      <c r="B314" s="6">
        <v>1960</v>
      </c>
      <c r="C314" s="6">
        <v>2089</v>
      </c>
      <c r="D314" s="15">
        <f t="shared" si="21"/>
        <v>6.1752034466251798E-2</v>
      </c>
    </row>
    <row r="315" spans="1:5" x14ac:dyDescent="0.25">
      <c r="A315" s="3" t="s">
        <v>17</v>
      </c>
      <c r="B315" s="6">
        <v>3951</v>
      </c>
      <c r="C315" s="6">
        <v>4073</v>
      </c>
      <c r="D315" s="15">
        <f t="shared" si="21"/>
        <v>2.9953351338080039E-2</v>
      </c>
    </row>
    <row r="316" spans="1:5" x14ac:dyDescent="0.25">
      <c r="C316" s="2" t="s">
        <v>59</v>
      </c>
      <c r="D316" s="35">
        <f>MEDIAN(D303:D315)</f>
        <v>0.11480362537764351</v>
      </c>
    </row>
    <row r="317" spans="1:5" x14ac:dyDescent="0.25">
      <c r="C317" s="2" t="s">
        <v>60</v>
      </c>
      <c r="D317" s="36">
        <f>AVERAGE(D303:D315)</f>
        <v>9.8668114414707714E-2</v>
      </c>
    </row>
    <row r="318" spans="1:5" x14ac:dyDescent="0.25">
      <c r="A318" t="s">
        <v>41</v>
      </c>
    </row>
    <row r="319" spans="1:5" x14ac:dyDescent="0.25">
      <c r="B319" s="9" t="s">
        <v>3</v>
      </c>
      <c r="C319" s="9" t="s">
        <v>4</v>
      </c>
      <c r="D319" s="8" t="s">
        <v>29</v>
      </c>
      <c r="E319" s="13" t="s">
        <v>28</v>
      </c>
    </row>
    <row r="320" spans="1:5" x14ac:dyDescent="0.25">
      <c r="A320" s="3" t="s">
        <v>5</v>
      </c>
      <c r="B320" s="6">
        <v>3976</v>
      </c>
      <c r="C320" s="6">
        <v>3958</v>
      </c>
      <c r="D320" s="6">
        <f>SUM(B320,C320)</f>
        <v>7934</v>
      </c>
      <c r="E320" s="15">
        <f>(D320/D334)</f>
        <v>0.20121224417336614</v>
      </c>
    </row>
    <row r="321" spans="1:5" x14ac:dyDescent="0.25">
      <c r="A321" s="3" t="s">
        <v>6</v>
      </c>
      <c r="B321" s="6">
        <v>1406</v>
      </c>
      <c r="C321" s="6">
        <v>1439</v>
      </c>
      <c r="D321" s="6">
        <f>SUM(B321,C321)</f>
        <v>2845</v>
      </c>
      <c r="E321" s="15">
        <f>(D321/D334)</f>
        <v>7.2151352996373416E-2</v>
      </c>
    </row>
    <row r="322" spans="1:5" x14ac:dyDescent="0.25">
      <c r="A322" s="3" t="s">
        <v>7</v>
      </c>
      <c r="B322" s="6">
        <v>1244</v>
      </c>
      <c r="C322" s="6">
        <v>1275</v>
      </c>
      <c r="D322" s="6">
        <f t="shared" ref="D322:D332" si="22">SUM(B322,C322)</f>
        <v>2519</v>
      </c>
      <c r="E322" s="15">
        <f>(D322/D334)</f>
        <v>6.3883746290989321E-2</v>
      </c>
    </row>
    <row r="323" spans="1:5" x14ac:dyDescent="0.25">
      <c r="A323" s="3" t="s">
        <v>8</v>
      </c>
      <c r="B323" s="6">
        <v>1761</v>
      </c>
      <c r="C323" s="6">
        <v>1946</v>
      </c>
      <c r="D323" s="6">
        <f t="shared" si="22"/>
        <v>3707</v>
      </c>
      <c r="E323" s="15">
        <f>(D323/D334)</f>
        <v>9.4012325327787777E-2</v>
      </c>
    </row>
    <row r="324" spans="1:5" x14ac:dyDescent="0.25">
      <c r="A324" s="3" t="s">
        <v>9</v>
      </c>
      <c r="B324" s="6">
        <v>553</v>
      </c>
      <c r="C324" s="6">
        <v>716</v>
      </c>
      <c r="D324" s="6">
        <f t="shared" si="22"/>
        <v>1269</v>
      </c>
      <c r="E324" s="15">
        <f>(D324/D334)</f>
        <v>3.2182800334761986E-2</v>
      </c>
    </row>
    <row r="325" spans="1:5" x14ac:dyDescent="0.25">
      <c r="A325" s="3" t="s">
        <v>10</v>
      </c>
      <c r="B325" s="6">
        <v>642</v>
      </c>
      <c r="C325" s="6">
        <v>614</v>
      </c>
      <c r="D325" s="6">
        <f t="shared" si="22"/>
        <v>1256</v>
      </c>
      <c r="E325" s="15">
        <f>(D325/D334)</f>
        <v>3.1853110496817223E-2</v>
      </c>
    </row>
    <row r="326" spans="1:5" x14ac:dyDescent="0.25">
      <c r="A326" s="3" t="s">
        <v>11</v>
      </c>
      <c r="B326" s="6">
        <v>1054</v>
      </c>
      <c r="C326" s="6">
        <v>1243</v>
      </c>
      <c r="D326" s="6">
        <f t="shared" si="22"/>
        <v>2297</v>
      </c>
      <c r="E326" s="15">
        <f>(D326/D334)</f>
        <v>5.8253658289163346E-2</v>
      </c>
    </row>
    <row r="327" spans="1:5" x14ac:dyDescent="0.25">
      <c r="A327" s="3" t="s">
        <v>12</v>
      </c>
      <c r="B327" s="6">
        <v>1148</v>
      </c>
      <c r="C327" s="6">
        <v>1024</v>
      </c>
      <c r="D327" s="6">
        <f t="shared" si="22"/>
        <v>2172</v>
      </c>
      <c r="E327" s="15">
        <f>(D327/D334)</f>
        <v>5.5083563693540616E-2</v>
      </c>
    </row>
    <row r="328" spans="1:5" x14ac:dyDescent="0.25">
      <c r="A328" s="3" t="s">
        <v>13</v>
      </c>
      <c r="B328" s="6">
        <v>958</v>
      </c>
      <c r="C328" s="6">
        <v>973</v>
      </c>
      <c r="D328" s="6">
        <f t="shared" si="22"/>
        <v>1931</v>
      </c>
      <c r="E328" s="15">
        <f>(D328/D334)</f>
        <v>4.8971621313179982E-2</v>
      </c>
    </row>
    <row r="329" spans="1:5" x14ac:dyDescent="0.25">
      <c r="A329" s="3" t="s">
        <v>14</v>
      </c>
      <c r="B329" s="6">
        <v>998</v>
      </c>
      <c r="C329" s="6">
        <v>1052</v>
      </c>
      <c r="D329" s="6">
        <f t="shared" si="22"/>
        <v>2050</v>
      </c>
      <c r="E329" s="15">
        <f>(D329/D334)</f>
        <v>5.198955136821283E-2</v>
      </c>
    </row>
    <row r="330" spans="1:5" x14ac:dyDescent="0.25">
      <c r="A330" s="3" t="s">
        <v>15</v>
      </c>
      <c r="B330" s="6">
        <v>802</v>
      </c>
      <c r="C330" s="6">
        <v>888</v>
      </c>
      <c r="D330" s="6">
        <f t="shared" si="22"/>
        <v>1690</v>
      </c>
      <c r="E330" s="15">
        <f>(D330/D334)</f>
        <v>4.2859678932819355E-2</v>
      </c>
    </row>
    <row r="331" spans="1:5" x14ac:dyDescent="0.25">
      <c r="A331" s="3" t="s">
        <v>16</v>
      </c>
      <c r="B331" s="6">
        <v>1616</v>
      </c>
      <c r="C331" s="6">
        <v>1837</v>
      </c>
      <c r="D331" s="6">
        <f t="shared" si="22"/>
        <v>3453</v>
      </c>
      <c r="E331" s="15">
        <f>(D331/D334)</f>
        <v>8.7570693109482386E-2</v>
      </c>
    </row>
    <row r="332" spans="1:5" x14ac:dyDescent="0.25">
      <c r="A332" s="3" t="s">
        <v>17</v>
      </c>
      <c r="B332" s="6">
        <v>3557</v>
      </c>
      <c r="C332" s="6">
        <v>2751</v>
      </c>
      <c r="D332" s="6">
        <f t="shared" si="22"/>
        <v>6308</v>
      </c>
      <c r="E332" s="15">
        <f>(D332/D334)</f>
        <v>0.15997565367350561</v>
      </c>
    </row>
    <row r="334" spans="1:5" x14ac:dyDescent="0.25">
      <c r="A334" t="s">
        <v>2</v>
      </c>
      <c r="D334" s="4">
        <f>SUM(D320:D332)</f>
        <v>39431</v>
      </c>
      <c r="E334" s="16">
        <f>SUM(E320:E332)</f>
        <v>1</v>
      </c>
    </row>
    <row r="338" spans="1:5" x14ac:dyDescent="0.25">
      <c r="A338" t="s">
        <v>40</v>
      </c>
    </row>
    <row r="339" spans="1:5" x14ac:dyDescent="0.25">
      <c r="B339" s="9" t="s">
        <v>3</v>
      </c>
      <c r="C339" s="9" t="s">
        <v>4</v>
      </c>
      <c r="D339" s="8" t="s">
        <v>29</v>
      </c>
      <c r="E339" s="13" t="s">
        <v>28</v>
      </c>
    </row>
    <row r="340" spans="1:5" x14ac:dyDescent="0.25">
      <c r="A340" s="3" t="s">
        <v>5</v>
      </c>
      <c r="B340" s="6">
        <v>5235</v>
      </c>
      <c r="C340" s="6">
        <v>5792</v>
      </c>
      <c r="D340" s="6">
        <v>11027</v>
      </c>
      <c r="E340" s="15">
        <f>(D340/D354)</f>
        <v>0.19541716878145601</v>
      </c>
    </row>
    <row r="341" spans="1:5" x14ac:dyDescent="0.25">
      <c r="A341" s="3" t="s">
        <v>6</v>
      </c>
      <c r="B341" s="6">
        <v>2645</v>
      </c>
      <c r="C341" s="6">
        <v>2500</v>
      </c>
      <c r="D341" s="6">
        <v>5145</v>
      </c>
      <c r="E341" s="15">
        <f>(D341/D354)</f>
        <v>9.1178138512795062E-2</v>
      </c>
    </row>
    <row r="342" spans="1:5" x14ac:dyDescent="0.25">
      <c r="A342" s="3" t="s">
        <v>7</v>
      </c>
      <c r="B342" s="6">
        <v>935</v>
      </c>
      <c r="C342" s="6">
        <v>1768</v>
      </c>
      <c r="D342" s="6">
        <v>2703</v>
      </c>
      <c r="E342" s="15">
        <f>(D342/D354)</f>
        <v>4.790175090380662E-2</v>
      </c>
    </row>
    <row r="343" spans="1:5" x14ac:dyDescent="0.25">
      <c r="A343" s="3" t="s">
        <v>8</v>
      </c>
      <c r="B343" s="6">
        <v>1809</v>
      </c>
      <c r="C343" s="6">
        <v>2140</v>
      </c>
      <c r="D343" s="6">
        <v>3949</v>
      </c>
      <c r="E343" s="15">
        <f>(D343/D354)</f>
        <v>6.9982987169490321E-2</v>
      </c>
    </row>
    <row r="344" spans="1:5" x14ac:dyDescent="0.25">
      <c r="A344" s="3" t="s">
        <v>9</v>
      </c>
      <c r="B344" s="6">
        <v>1371</v>
      </c>
      <c r="C344" s="6">
        <v>1149</v>
      </c>
      <c r="D344" s="6">
        <v>2520</v>
      </c>
      <c r="E344" s="15">
        <f>(D344/D354)</f>
        <v>4.4658680087899624E-2</v>
      </c>
    </row>
    <row r="345" spans="1:5" x14ac:dyDescent="0.25">
      <c r="A345" s="3" t="s">
        <v>10</v>
      </c>
      <c r="B345" s="6">
        <v>1020</v>
      </c>
      <c r="C345" s="6">
        <v>779</v>
      </c>
      <c r="D345" s="6">
        <v>1799</v>
      </c>
      <c r="E345" s="15">
        <f>(D345/D354)</f>
        <v>3.1881335507195012E-2</v>
      </c>
    </row>
    <row r="346" spans="1:5" x14ac:dyDescent="0.25">
      <c r="A346" s="3" t="s">
        <v>11</v>
      </c>
      <c r="B346" s="6">
        <v>1726</v>
      </c>
      <c r="C346" s="6">
        <v>773</v>
      </c>
      <c r="D346" s="6">
        <v>2499</v>
      </c>
      <c r="E346" s="15">
        <f>(D346/D354)</f>
        <v>4.4286524420500462E-2</v>
      </c>
    </row>
    <row r="347" spans="1:5" x14ac:dyDescent="0.25">
      <c r="A347" s="3" t="s">
        <v>12</v>
      </c>
      <c r="B347" s="6">
        <v>1031</v>
      </c>
      <c r="C347" s="6">
        <v>812</v>
      </c>
      <c r="D347" s="6">
        <v>1843</v>
      </c>
      <c r="E347" s="15">
        <f>(D347/D354)</f>
        <v>3.2661090238888496E-2</v>
      </c>
    </row>
    <row r="348" spans="1:5" x14ac:dyDescent="0.25">
      <c r="A348" s="3" t="s">
        <v>13</v>
      </c>
      <c r="B348" s="6">
        <v>1667</v>
      </c>
      <c r="C348" s="6">
        <v>1519</v>
      </c>
      <c r="D348" s="6">
        <v>3186</v>
      </c>
      <c r="E348" s="15">
        <f>(D348/D354)</f>
        <v>5.6461331253987383E-2</v>
      </c>
    </row>
    <row r="349" spans="1:5" x14ac:dyDescent="0.25">
      <c r="A349" s="3" t="s">
        <v>14</v>
      </c>
      <c r="B349" s="6">
        <v>1917</v>
      </c>
      <c r="C349" s="6">
        <v>1897</v>
      </c>
      <c r="D349" s="6">
        <v>3814</v>
      </c>
      <c r="E349" s="15">
        <f>(D349/D354)</f>
        <v>6.7590557879067134E-2</v>
      </c>
    </row>
    <row r="350" spans="1:5" x14ac:dyDescent="0.25">
      <c r="A350" s="3" t="s">
        <v>15</v>
      </c>
      <c r="B350" s="6">
        <v>1172</v>
      </c>
      <c r="C350" s="6">
        <v>1240</v>
      </c>
      <c r="D350" s="6">
        <v>2412</v>
      </c>
      <c r="E350" s="15">
        <f>(D350/D354)</f>
        <v>4.2744736655561069E-2</v>
      </c>
    </row>
    <row r="351" spans="1:5" x14ac:dyDescent="0.25">
      <c r="A351" s="3" t="s">
        <v>16</v>
      </c>
      <c r="B351" s="6">
        <v>2293</v>
      </c>
      <c r="C351" s="6">
        <v>1884</v>
      </c>
      <c r="D351" s="6">
        <v>4177</v>
      </c>
      <c r="E351" s="15">
        <f>(D351/D354)</f>
        <v>7.4023534415538383E-2</v>
      </c>
    </row>
    <row r="352" spans="1:5" x14ac:dyDescent="0.25">
      <c r="A352" s="3" t="s">
        <v>17</v>
      </c>
      <c r="B352" s="6">
        <v>5388</v>
      </c>
      <c r="C352" s="6">
        <v>5966</v>
      </c>
      <c r="D352" s="6">
        <v>11354</v>
      </c>
      <c r="E352" s="15">
        <f>(D352/D354)</f>
        <v>0.20121216417381441</v>
      </c>
    </row>
    <row r="354" spans="1:5" x14ac:dyDescent="0.25">
      <c r="A354" t="s">
        <v>2</v>
      </c>
      <c r="D354" s="4">
        <f>SUM(D340:D352)</f>
        <v>56428</v>
      </c>
      <c r="E354" s="16">
        <f>SUM(E340:E352)</f>
        <v>0.99999999999999989</v>
      </c>
    </row>
    <row r="359" spans="1:5" x14ac:dyDescent="0.25">
      <c r="A359" t="s">
        <v>51</v>
      </c>
    </row>
    <row r="360" spans="1:5" x14ac:dyDescent="0.25">
      <c r="B360" s="9" t="s">
        <v>3</v>
      </c>
      <c r="C360" s="9" t="s">
        <v>4</v>
      </c>
      <c r="D360" s="8" t="s">
        <v>29</v>
      </c>
      <c r="E360" s="13" t="s">
        <v>28</v>
      </c>
    </row>
    <row r="361" spans="1:5" x14ac:dyDescent="0.25">
      <c r="A361" s="3" t="s">
        <v>5</v>
      </c>
      <c r="B361" s="6">
        <v>5296</v>
      </c>
      <c r="C361" s="6">
        <v>4823</v>
      </c>
      <c r="D361" s="6">
        <v>10119</v>
      </c>
      <c r="E361" s="15">
        <f>(D361/D375)</f>
        <v>0.19555890538033396</v>
      </c>
    </row>
    <row r="362" spans="1:5" x14ac:dyDescent="0.25">
      <c r="A362" s="3" t="s">
        <v>6</v>
      </c>
      <c r="B362" s="6">
        <v>1954</v>
      </c>
      <c r="C362" s="6">
        <v>2047</v>
      </c>
      <c r="D362" s="6">
        <v>4001</v>
      </c>
      <c r="E362" s="15">
        <f>(D362/D375)</f>
        <v>7.7322974644403214E-2</v>
      </c>
    </row>
    <row r="363" spans="1:5" x14ac:dyDescent="0.25">
      <c r="A363" s="3" t="s">
        <v>7</v>
      </c>
      <c r="B363" s="6">
        <v>1616</v>
      </c>
      <c r="C363" s="6">
        <v>1650</v>
      </c>
      <c r="D363" s="6">
        <v>3266</v>
      </c>
      <c r="E363" s="15">
        <f>(D363/D375)</f>
        <v>6.3118429189857758E-2</v>
      </c>
    </row>
    <row r="364" spans="1:5" x14ac:dyDescent="0.25">
      <c r="A364" s="3" t="s">
        <v>8</v>
      </c>
      <c r="B364" s="6">
        <v>2210</v>
      </c>
      <c r="C364" s="6">
        <v>2633</v>
      </c>
      <c r="D364" s="6">
        <v>4843</v>
      </c>
      <c r="E364" s="15">
        <f>(D364/D375)</f>
        <v>9.3595392702535557E-2</v>
      </c>
    </row>
    <row r="365" spans="1:5" x14ac:dyDescent="0.25">
      <c r="A365" s="3" t="s">
        <v>9</v>
      </c>
      <c r="B365" s="6">
        <v>494</v>
      </c>
      <c r="C365" s="6">
        <v>553</v>
      </c>
      <c r="D365" s="6">
        <v>1047</v>
      </c>
      <c r="E365" s="15">
        <f>(D365/D375)</f>
        <v>2.0234230055658626E-2</v>
      </c>
    </row>
    <row r="366" spans="1:5" x14ac:dyDescent="0.25">
      <c r="A366" s="3" t="s">
        <v>10</v>
      </c>
      <c r="B366" s="6">
        <v>881</v>
      </c>
      <c r="C366" s="6">
        <v>833</v>
      </c>
      <c r="D366" s="6">
        <v>1714</v>
      </c>
      <c r="E366" s="15">
        <f>(D366/D375)</f>
        <v>3.312461348175634E-2</v>
      </c>
    </row>
    <row r="367" spans="1:5" x14ac:dyDescent="0.25">
      <c r="A367" s="3" t="s">
        <v>11</v>
      </c>
      <c r="B367" s="6">
        <v>1542</v>
      </c>
      <c r="C367" s="6">
        <v>1705</v>
      </c>
      <c r="D367" s="6">
        <v>3247</v>
      </c>
      <c r="E367" s="15">
        <f>(D367/D375)</f>
        <v>6.2751236858379716E-2</v>
      </c>
    </row>
    <row r="368" spans="1:5" x14ac:dyDescent="0.25">
      <c r="A368" s="3" t="s">
        <v>12</v>
      </c>
      <c r="B368" s="6">
        <v>1609</v>
      </c>
      <c r="C368" s="6">
        <v>1470</v>
      </c>
      <c r="D368" s="6">
        <v>3079</v>
      </c>
      <c r="E368" s="15">
        <f>(D368/D375)</f>
        <v>5.9504483611626469E-2</v>
      </c>
    </row>
    <row r="369" spans="1:5" x14ac:dyDescent="0.25">
      <c r="A369" s="3" t="s">
        <v>13</v>
      </c>
      <c r="B369" s="6">
        <v>1389</v>
      </c>
      <c r="C369" s="6">
        <v>1355</v>
      </c>
      <c r="D369" s="6">
        <v>2744</v>
      </c>
      <c r="E369" s="15">
        <f>(D369/D375)</f>
        <v>5.3030303030303032E-2</v>
      </c>
    </row>
    <row r="370" spans="1:5" x14ac:dyDescent="0.25">
      <c r="A370" s="3" t="s">
        <v>14</v>
      </c>
      <c r="B370" s="6">
        <v>1561</v>
      </c>
      <c r="C370" s="6">
        <v>1586</v>
      </c>
      <c r="D370" s="6">
        <v>3147</v>
      </c>
      <c r="E370" s="15">
        <f>(D370/D375)</f>
        <v>6.0818645640074213E-2</v>
      </c>
    </row>
    <row r="371" spans="1:5" x14ac:dyDescent="0.25">
      <c r="A371" s="3" t="s">
        <v>15</v>
      </c>
      <c r="B371" s="6">
        <v>1157</v>
      </c>
      <c r="C371" s="6">
        <v>1143</v>
      </c>
      <c r="D371" s="6">
        <v>2300</v>
      </c>
      <c r="E371" s="15">
        <f>(D371/D375)</f>
        <v>4.444959802102659E-2</v>
      </c>
    </row>
    <row r="372" spans="1:5" x14ac:dyDescent="0.25">
      <c r="A372" s="3" t="s">
        <v>16</v>
      </c>
      <c r="B372" s="6">
        <v>2089</v>
      </c>
      <c r="C372" s="6">
        <v>2420</v>
      </c>
      <c r="D372" s="6">
        <v>4509</v>
      </c>
      <c r="E372" s="15">
        <f>(D372/D375)</f>
        <v>8.7140538033395179E-2</v>
      </c>
    </row>
    <row r="373" spans="1:5" x14ac:dyDescent="0.25">
      <c r="A373" s="3" t="s">
        <v>17</v>
      </c>
      <c r="B373" s="6">
        <v>4073</v>
      </c>
      <c r="C373" s="6">
        <v>3655</v>
      </c>
      <c r="D373" s="6">
        <v>7728</v>
      </c>
      <c r="E373" s="15">
        <f>(D373/D375)</f>
        <v>0.14935064935064934</v>
      </c>
    </row>
    <row r="375" spans="1:5" x14ac:dyDescent="0.25">
      <c r="A375" t="s">
        <v>2</v>
      </c>
      <c r="D375" s="4">
        <f>SUM(D361:D373)</f>
        <v>51744</v>
      </c>
      <c r="E375" s="16">
        <f>SUM(E361:E373)</f>
        <v>0.99999999999999978</v>
      </c>
    </row>
    <row r="380" spans="1:5" x14ac:dyDescent="0.25">
      <c r="A380" t="s">
        <v>52</v>
      </c>
    </row>
    <row r="381" spans="1:5" x14ac:dyDescent="0.25">
      <c r="B381" s="9" t="s">
        <v>56</v>
      </c>
      <c r="C381" s="9" t="s">
        <v>57</v>
      </c>
      <c r="D381" s="8" t="s">
        <v>58</v>
      </c>
      <c r="E381" s="13" t="s">
        <v>28</v>
      </c>
    </row>
    <row r="382" spans="1:5" x14ac:dyDescent="0.25">
      <c r="A382" s="3" t="s">
        <v>5</v>
      </c>
      <c r="B382" s="17">
        <v>8599</v>
      </c>
      <c r="C382" s="17">
        <v>6648</v>
      </c>
      <c r="D382" s="17">
        <f>SUM(B382,C382)</f>
        <v>15247</v>
      </c>
      <c r="E382" s="15">
        <f>(D382/D396)</f>
        <v>0.22342218249490789</v>
      </c>
    </row>
    <row r="383" spans="1:5" x14ac:dyDescent="0.25">
      <c r="A383" s="3" t="s">
        <v>6</v>
      </c>
      <c r="B383" s="17">
        <v>2229</v>
      </c>
      <c r="C383" s="17">
        <v>1715</v>
      </c>
      <c r="D383" s="17">
        <f t="shared" ref="D383:D394" si="23">SUM(B383,C383)</f>
        <v>3944</v>
      </c>
      <c r="E383" s="15">
        <f>(D383/D396)</f>
        <v>5.7793473323271248E-2</v>
      </c>
    </row>
    <row r="384" spans="1:5" x14ac:dyDescent="0.25">
      <c r="A384" s="3" t="s">
        <v>7</v>
      </c>
      <c r="B384" s="17">
        <v>1712</v>
      </c>
      <c r="C384" s="17">
        <v>1315</v>
      </c>
      <c r="D384" s="17">
        <f t="shared" si="23"/>
        <v>3027</v>
      </c>
      <c r="E384" s="15">
        <f>(D384/D396)</f>
        <v>4.435619770525915E-2</v>
      </c>
    </row>
    <row r="385" spans="1:5" x14ac:dyDescent="0.25">
      <c r="A385" s="3" t="s">
        <v>8</v>
      </c>
      <c r="B385" s="17">
        <v>3449</v>
      </c>
      <c r="C385" s="17">
        <v>3128</v>
      </c>
      <c r="D385" s="17">
        <f t="shared" si="23"/>
        <v>6577</v>
      </c>
      <c r="E385" s="15">
        <f>(D385/D396)</f>
        <v>9.6376185103234036E-2</v>
      </c>
    </row>
    <row r="386" spans="1:5" x14ac:dyDescent="0.25">
      <c r="A386" s="3" t="s">
        <v>9</v>
      </c>
      <c r="B386" s="17">
        <v>1110</v>
      </c>
      <c r="C386" s="17">
        <v>1370</v>
      </c>
      <c r="D386" s="17">
        <f t="shared" si="23"/>
        <v>2480</v>
      </c>
      <c r="E386" s="15">
        <f>(D386/D396)</f>
        <v>3.6340723590697947E-2</v>
      </c>
    </row>
    <row r="387" spans="1:5" x14ac:dyDescent="0.25">
      <c r="A387" s="3" t="s">
        <v>10</v>
      </c>
      <c r="B387" s="17">
        <v>841</v>
      </c>
      <c r="C387" s="17">
        <v>595</v>
      </c>
      <c r="D387" s="17">
        <f t="shared" si="23"/>
        <v>1436</v>
      </c>
      <c r="E387" s="15">
        <f>(D387/D396)</f>
        <v>2.1042451240420264E-2</v>
      </c>
    </row>
    <row r="388" spans="1:5" x14ac:dyDescent="0.25">
      <c r="A388" s="3" t="s">
        <v>11</v>
      </c>
      <c r="B388" s="17">
        <v>1994</v>
      </c>
      <c r="C388" s="17">
        <v>1508</v>
      </c>
      <c r="D388" s="17">
        <f t="shared" si="23"/>
        <v>3502</v>
      </c>
      <c r="E388" s="15">
        <f>(D388/D396)</f>
        <v>5.1316618554283953E-2</v>
      </c>
    </row>
    <row r="389" spans="1:5" x14ac:dyDescent="0.25">
      <c r="A389" s="3" t="s">
        <v>12</v>
      </c>
      <c r="B389" s="17">
        <v>1627</v>
      </c>
      <c r="C389" s="17">
        <v>1189</v>
      </c>
      <c r="D389" s="17">
        <f t="shared" si="23"/>
        <v>2816</v>
      </c>
      <c r="E389" s="15">
        <f>(D389/D396)</f>
        <v>4.126430549653444E-2</v>
      </c>
    </row>
    <row r="390" spans="1:5" x14ac:dyDescent="0.25">
      <c r="A390" s="3" t="s">
        <v>13</v>
      </c>
      <c r="B390" s="17">
        <v>1707</v>
      </c>
      <c r="C390" s="17">
        <v>1306</v>
      </c>
      <c r="D390" s="17">
        <f t="shared" si="23"/>
        <v>3013</v>
      </c>
      <c r="E390" s="15">
        <f>(D390/D396)</f>
        <v>4.4151048459182628E-2</v>
      </c>
    </row>
    <row r="391" spans="1:5" x14ac:dyDescent="0.25">
      <c r="A391" s="3" t="s">
        <v>14</v>
      </c>
      <c r="B391" s="17">
        <v>2100</v>
      </c>
      <c r="C391" s="17">
        <v>1503</v>
      </c>
      <c r="D391" s="17">
        <f t="shared" si="23"/>
        <v>3603</v>
      </c>
      <c r="E391" s="15">
        <f>(D391/D396)</f>
        <v>5.2796623829550283E-2</v>
      </c>
    </row>
    <row r="392" spans="1:5" x14ac:dyDescent="0.25">
      <c r="A392" s="3" t="s">
        <v>15</v>
      </c>
      <c r="B392" s="17">
        <v>1385</v>
      </c>
      <c r="C392" s="17">
        <v>1093</v>
      </c>
      <c r="D392" s="17">
        <f t="shared" si="23"/>
        <v>2478</v>
      </c>
      <c r="E392" s="15">
        <f>(D392/D396)</f>
        <v>3.6311416555544158E-2</v>
      </c>
    </row>
    <row r="393" spans="1:5" x14ac:dyDescent="0.25">
      <c r="A393" s="3" t="s">
        <v>16</v>
      </c>
      <c r="B393" s="17">
        <v>4227</v>
      </c>
      <c r="C393" s="17">
        <v>3072</v>
      </c>
      <c r="D393" s="17">
        <f t="shared" si="23"/>
        <v>7299</v>
      </c>
      <c r="E393" s="15">
        <f>(D393/D396)</f>
        <v>0.10695602479375174</v>
      </c>
    </row>
    <row r="394" spans="1:5" x14ac:dyDescent="0.25">
      <c r="A394" s="3" t="s">
        <v>17</v>
      </c>
      <c r="B394" s="17">
        <v>6474</v>
      </c>
      <c r="C394" s="17">
        <v>6347</v>
      </c>
      <c r="D394" s="17">
        <f t="shared" si="23"/>
        <v>12821</v>
      </c>
      <c r="E394" s="15">
        <f>(D394/D396)</f>
        <v>0.18787274885336225</v>
      </c>
    </row>
    <row r="396" spans="1:5" x14ac:dyDescent="0.25">
      <c r="A396" t="s">
        <v>2</v>
      </c>
      <c r="D396" s="4">
        <f>SUM(D382:D394)</f>
        <v>68243</v>
      </c>
      <c r="E396" s="16">
        <f>SUM(E382:E394)</f>
        <v>1</v>
      </c>
    </row>
    <row r="399" spans="1:5" x14ac:dyDescent="0.25">
      <c r="A399" t="s">
        <v>49</v>
      </c>
    </row>
    <row r="401" spans="1:2" x14ac:dyDescent="0.25">
      <c r="A401" s="23" t="s">
        <v>26</v>
      </c>
      <c r="B401" s="6">
        <v>958</v>
      </c>
    </row>
    <row r="402" spans="1:2" x14ac:dyDescent="0.25">
      <c r="A402" s="23" t="s">
        <v>35</v>
      </c>
      <c r="B402" s="6">
        <v>1103</v>
      </c>
    </row>
    <row r="403" spans="1:2" x14ac:dyDescent="0.25">
      <c r="A403" s="23" t="s">
        <v>50</v>
      </c>
      <c r="B403" s="6">
        <v>1066</v>
      </c>
    </row>
    <row r="404" spans="1:2" x14ac:dyDescent="0.25">
      <c r="A404" s="23">
        <v>15</v>
      </c>
      <c r="B404" s="6">
        <v>1081</v>
      </c>
    </row>
    <row r="405" spans="1:2" x14ac:dyDescent="0.25">
      <c r="A405" s="23">
        <v>16</v>
      </c>
      <c r="B405" s="13">
        <v>1190</v>
      </c>
    </row>
    <row r="406" spans="1:2" x14ac:dyDescent="0.25">
      <c r="A406" s="2">
        <v>17</v>
      </c>
      <c r="B406" s="6">
        <v>1203</v>
      </c>
    </row>
    <row r="407" spans="1:2" x14ac:dyDescent="0.25">
      <c r="A407" s="23">
        <v>18</v>
      </c>
      <c r="B407" s="13">
        <v>1243</v>
      </c>
    </row>
    <row r="408" spans="1:2" x14ac:dyDescent="0.25">
      <c r="A408" s="23">
        <v>19</v>
      </c>
      <c r="B408" s="13">
        <v>1667</v>
      </c>
    </row>
    <row r="409" spans="1:2" x14ac:dyDescent="0.25">
      <c r="A409" s="23">
        <v>20</v>
      </c>
      <c r="B409" s="6">
        <v>1389</v>
      </c>
    </row>
  </sheetData>
  <mergeCells count="67">
    <mergeCell ref="B247:C247"/>
    <mergeCell ref="D247:E247"/>
    <mergeCell ref="F247:H247"/>
    <mergeCell ref="B263:C263"/>
    <mergeCell ref="D263:E263"/>
    <mergeCell ref="F263:G263"/>
    <mergeCell ref="B223:C223"/>
    <mergeCell ref="D223:E223"/>
    <mergeCell ref="B239:C239"/>
    <mergeCell ref="D239:E239"/>
    <mergeCell ref="F239:G239"/>
    <mergeCell ref="F223:H223"/>
    <mergeCell ref="B175:C175"/>
    <mergeCell ref="D175:E175"/>
    <mergeCell ref="B191:C191"/>
    <mergeCell ref="D191:E191"/>
    <mergeCell ref="F191:G191"/>
    <mergeCell ref="F175:H175"/>
    <mergeCell ref="B199:C199"/>
    <mergeCell ref="D199:E199"/>
    <mergeCell ref="B215:C215"/>
    <mergeCell ref="D215:E215"/>
    <mergeCell ref="F215:G215"/>
    <mergeCell ref="F199:H199"/>
    <mergeCell ref="B168:C168"/>
    <mergeCell ref="D168:E168"/>
    <mergeCell ref="F168:G168"/>
    <mergeCell ref="B8:C8"/>
    <mergeCell ref="D8:E8"/>
    <mergeCell ref="B24:C24"/>
    <mergeCell ref="D24:E24"/>
    <mergeCell ref="F24:G24"/>
    <mergeCell ref="B32:C32"/>
    <mergeCell ref="D32:E32"/>
    <mergeCell ref="B48:C48"/>
    <mergeCell ref="D48:E48"/>
    <mergeCell ref="F48:G48"/>
    <mergeCell ref="B57:C57"/>
    <mergeCell ref="D57:E57"/>
    <mergeCell ref="B73:C73"/>
    <mergeCell ref="D73:E73"/>
    <mergeCell ref="F73:G73"/>
    <mergeCell ref="F128:H128"/>
    <mergeCell ref="F152:H152"/>
    <mergeCell ref="B128:C128"/>
    <mergeCell ref="D128:E128"/>
    <mergeCell ref="B144:C144"/>
    <mergeCell ref="D144:E144"/>
    <mergeCell ref="F144:G144"/>
    <mergeCell ref="B152:C152"/>
    <mergeCell ref="D152:E152"/>
    <mergeCell ref="A1:F1"/>
    <mergeCell ref="B103:C103"/>
    <mergeCell ref="D103:E103"/>
    <mergeCell ref="B119:C119"/>
    <mergeCell ref="D119:E119"/>
    <mergeCell ref="F119:G119"/>
    <mergeCell ref="F8:H8"/>
    <mergeCell ref="F32:H32"/>
    <mergeCell ref="F57:H57"/>
    <mergeCell ref="F80:H80"/>
    <mergeCell ref="F103:H103"/>
    <mergeCell ref="B80:C80"/>
    <mergeCell ref="D80:E80"/>
    <mergeCell ref="B96:C96"/>
    <mergeCell ref="D96:E96"/>
    <mergeCell ref="F96:G9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Tukwila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Profile</cp:lastModifiedBy>
  <dcterms:created xsi:type="dcterms:W3CDTF">2013-05-10T15:50:24Z</dcterms:created>
  <dcterms:modified xsi:type="dcterms:W3CDTF">2013-05-17T16:56:08Z</dcterms:modified>
</cp:coreProperties>
</file>